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730" windowHeight="10800" tabRatio="601"/>
  </bookViews>
  <sheets>
    <sheet name="Sommaire" sheetId="63" r:id="rId1"/>
    <sheet name="Graphique 1" sheetId="41" r:id="rId2"/>
    <sheet name="Tableau 1" sheetId="4" r:id="rId3"/>
    <sheet name="Tableau 2" sheetId="6" r:id="rId4"/>
    <sheet name="Tableau 3" sheetId="42" r:id="rId5"/>
    <sheet name="Tableau 4" sheetId="1" r:id="rId6"/>
    <sheet name="Tableau 5" sheetId="43" r:id="rId7"/>
    <sheet name="Tableau 6" sheetId="44" r:id="rId8"/>
    <sheet name="Tableau 7" sheetId="46" r:id="rId9"/>
    <sheet name="Tableau 8" sheetId="47" r:id="rId10"/>
    <sheet name="Graphique 2" sheetId="53" r:id="rId11"/>
    <sheet name="Tableau 9" sheetId="8" r:id="rId12"/>
    <sheet name="Tableau 10" sheetId="10" r:id="rId13"/>
    <sheet name="Tableau 11" sheetId="7" r:id="rId14"/>
    <sheet name="Tableau 12" sheetId="60" r:id="rId15"/>
    <sheet name="Tableau 13" sheetId="9" r:id="rId16"/>
    <sheet name="Tableau 14" sheetId="13" r:id="rId17"/>
    <sheet name="Tableau 15" sheetId="25" r:id="rId18"/>
    <sheet name="Tableau 16" sheetId="11" r:id="rId19"/>
    <sheet name="Tableau 17" sheetId="14" r:id="rId20"/>
    <sheet name="Tableau 18" sheetId="24" r:id="rId21"/>
    <sheet name="Tableau 19" sheetId="26" r:id="rId22"/>
    <sheet name="Tableau 20" sheetId="20" r:id="rId23"/>
    <sheet name="Tableau 21" sheetId="21" r:id="rId24"/>
    <sheet name="Tableau 22" sheetId="22" r:id="rId25"/>
    <sheet name="Tableau 23" sheetId="61" r:id="rId26"/>
    <sheet name="Tableau 24" sheetId="62" r:id="rId27"/>
    <sheet name="Graphique 3" sheetId="55" r:id="rId28"/>
    <sheet name="Tableau 25" sheetId="59" r:id="rId29"/>
    <sheet name="Encadré 2" sheetId="5" r:id="rId30"/>
    <sheet name="Encadré 3" sheetId="58" r:id="rId31"/>
    <sheet name="Encadré 4" sheetId="51" r:id="rId32"/>
    <sheet name="Encadré 5" sheetId="56" r:id="rId33"/>
  </sheets>
  <externalReferences>
    <externalReference r:id="rId34"/>
    <externalReference r:id="rId35"/>
  </externalReferences>
  <calcPr calcId="145621"/>
</workbook>
</file>

<file path=xl/calcChain.xml><?xml version="1.0" encoding="utf-8"?>
<calcChain xmlns="http://schemas.openxmlformats.org/spreadsheetml/2006/main">
  <c r="GP16" i="41" l="1"/>
  <c r="GO16" i="41"/>
  <c r="GN16" i="41"/>
  <c r="GM16" i="41"/>
  <c r="GL16" i="41"/>
  <c r="GK16" i="41"/>
  <c r="GJ16" i="41"/>
  <c r="GI16" i="41"/>
  <c r="GH16" i="41"/>
  <c r="GG16" i="41"/>
  <c r="GF16" i="41"/>
  <c r="GE16" i="41"/>
  <c r="GD16" i="41"/>
  <c r="GC16" i="41"/>
  <c r="GB16" i="41"/>
  <c r="GA16" i="41"/>
  <c r="FZ16" i="41"/>
  <c r="FY16" i="41"/>
  <c r="FX16" i="41"/>
  <c r="FW16" i="41"/>
  <c r="FV16" i="41"/>
  <c r="FU16" i="41"/>
  <c r="FT16" i="41"/>
  <c r="FS16" i="41"/>
  <c r="FR16" i="41"/>
  <c r="FQ16" i="41"/>
  <c r="FP16" i="41"/>
  <c r="FO16" i="41"/>
  <c r="FN16" i="41"/>
  <c r="FM16" i="41"/>
  <c r="FL16" i="41"/>
  <c r="FK16" i="41"/>
  <c r="FJ16" i="41"/>
  <c r="FI16" i="41"/>
  <c r="FH16" i="41"/>
  <c r="FG16" i="41"/>
  <c r="BU9" i="41"/>
  <c r="BT9" i="41"/>
  <c r="BS9" i="41"/>
  <c r="BR9" i="41"/>
  <c r="BQ9" i="41"/>
  <c r="BP9" i="41"/>
  <c r="BO9" i="41"/>
  <c r="BN9" i="41"/>
  <c r="BM9" i="41"/>
  <c r="BL9" i="41"/>
  <c r="BK9" i="41"/>
  <c r="BJ9" i="41"/>
  <c r="BI9" i="41"/>
  <c r="BH9" i="41"/>
  <c r="BG9" i="41"/>
  <c r="BF9" i="41"/>
  <c r="BE9" i="41"/>
  <c r="BD9" i="41"/>
  <c r="BC9" i="41"/>
  <c r="BB9" i="41"/>
  <c r="BA9" i="41"/>
  <c r="AZ9" i="41"/>
  <c r="AY9" i="41"/>
  <c r="AX9" i="41"/>
  <c r="AW9" i="41"/>
  <c r="AV9" i="41"/>
  <c r="AU9" i="41"/>
  <c r="AT9" i="41"/>
  <c r="AS9" i="41"/>
  <c r="AR9" i="41"/>
  <c r="AQ9" i="41"/>
  <c r="AP9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AA9" i="41"/>
  <c r="Z9" i="41"/>
  <c r="Y9" i="41"/>
  <c r="X9" i="41"/>
  <c r="W9" i="41"/>
  <c r="V9" i="41"/>
  <c r="U9" i="41"/>
  <c r="T9" i="41"/>
  <c r="S9" i="41"/>
  <c r="R9" i="41"/>
  <c r="Q9" i="41"/>
  <c r="P9" i="41"/>
  <c r="O9" i="41"/>
  <c r="N9" i="41"/>
  <c r="M9" i="41"/>
  <c r="L9" i="41"/>
  <c r="K9" i="41"/>
  <c r="J9" i="41"/>
  <c r="I9" i="41"/>
  <c r="H9" i="41"/>
  <c r="G9" i="41"/>
  <c r="F9" i="41"/>
  <c r="E9" i="41"/>
  <c r="D9" i="41"/>
  <c r="C9" i="41"/>
  <c r="BU8" i="41"/>
  <c r="BT8" i="41"/>
  <c r="BS8" i="41"/>
  <c r="BR8" i="41"/>
  <c r="BQ8" i="41"/>
  <c r="BP8" i="41"/>
  <c r="BO8" i="41"/>
  <c r="BN8" i="41"/>
  <c r="BM8" i="41"/>
  <c r="BL8" i="41"/>
  <c r="BK8" i="41"/>
  <c r="BJ8" i="41"/>
  <c r="BI8" i="41"/>
  <c r="BH8" i="41"/>
  <c r="BG8" i="41"/>
  <c r="BF8" i="41"/>
  <c r="BE8" i="41"/>
  <c r="BD8" i="41"/>
  <c r="BC8" i="41"/>
  <c r="BB8" i="41"/>
  <c r="BA8" i="41"/>
  <c r="AZ8" i="41"/>
  <c r="AY8" i="41"/>
  <c r="AX8" i="41"/>
  <c r="AW8" i="41"/>
  <c r="AV8" i="41"/>
  <c r="AU8" i="41"/>
  <c r="AT8" i="41"/>
  <c r="AS8" i="41"/>
  <c r="AR8" i="41"/>
  <c r="AQ8" i="41"/>
  <c r="AP8" i="41"/>
  <c r="AO8" i="41"/>
  <c r="AN8" i="41"/>
  <c r="AM8" i="41"/>
  <c r="AL8" i="41"/>
  <c r="AK8" i="41"/>
  <c r="AJ8" i="41"/>
  <c r="AI8" i="41"/>
  <c r="AH8" i="41"/>
  <c r="AG8" i="41"/>
  <c r="AF8" i="41"/>
  <c r="AE8" i="41"/>
  <c r="AD8" i="41"/>
  <c r="AC8" i="41"/>
  <c r="AB8" i="41"/>
  <c r="AA8" i="41"/>
  <c r="Z8" i="41"/>
  <c r="Y8" i="41"/>
  <c r="X8" i="41"/>
  <c r="W8" i="41"/>
  <c r="V8" i="41"/>
  <c r="U8" i="41"/>
  <c r="T8" i="41"/>
  <c r="S8" i="41"/>
  <c r="R8" i="41"/>
  <c r="Q8" i="41"/>
  <c r="P8" i="41"/>
  <c r="O8" i="41"/>
  <c r="N8" i="41"/>
  <c r="M8" i="41"/>
  <c r="L8" i="41"/>
  <c r="K8" i="41"/>
  <c r="J8" i="41"/>
  <c r="I8" i="41"/>
  <c r="H8" i="41"/>
  <c r="G8" i="41"/>
  <c r="F8" i="41"/>
  <c r="E8" i="41"/>
  <c r="D8" i="41"/>
  <c r="C8" i="41"/>
  <c r="BU7" i="41"/>
  <c r="BT7" i="41"/>
  <c r="BS7" i="41"/>
  <c r="BR7" i="41"/>
  <c r="BQ7" i="41"/>
  <c r="BP7" i="41"/>
  <c r="BO7" i="41"/>
  <c r="BN7" i="41"/>
  <c r="BM7" i="41"/>
  <c r="BL7" i="41"/>
  <c r="BK7" i="41"/>
  <c r="BJ7" i="41"/>
  <c r="BI7" i="41"/>
  <c r="BH7" i="41"/>
  <c r="BG7" i="41"/>
  <c r="BF7" i="41"/>
  <c r="BE7" i="41"/>
  <c r="BD7" i="41"/>
  <c r="BC7" i="41"/>
  <c r="BB7" i="41"/>
  <c r="BA7" i="41"/>
  <c r="AZ7" i="41"/>
  <c r="AY7" i="41"/>
  <c r="AX7" i="41"/>
  <c r="AW7" i="41"/>
  <c r="AV7" i="41"/>
  <c r="AU7" i="41"/>
  <c r="AT7" i="41"/>
  <c r="AS7" i="41"/>
  <c r="AR7" i="41"/>
  <c r="AQ7" i="41"/>
  <c r="AP7" i="41"/>
  <c r="AO7" i="41"/>
  <c r="AN7" i="41"/>
  <c r="AM7" i="41"/>
  <c r="AL7" i="41"/>
  <c r="AK7" i="41"/>
  <c r="AJ7" i="41"/>
  <c r="AI7" i="41"/>
  <c r="AH7" i="41"/>
  <c r="AG7" i="41"/>
  <c r="AF7" i="41"/>
  <c r="AE7" i="41"/>
  <c r="AD7" i="41"/>
  <c r="AC7" i="41"/>
  <c r="AB7" i="41"/>
  <c r="AA7" i="41"/>
  <c r="Z7" i="41"/>
  <c r="Y7" i="41"/>
  <c r="X7" i="41"/>
  <c r="W7" i="41"/>
  <c r="V7" i="41"/>
  <c r="U7" i="41"/>
  <c r="BU6" i="41"/>
  <c r="BT6" i="41"/>
  <c r="BS6" i="41"/>
  <c r="BR6" i="41"/>
  <c r="BQ6" i="41"/>
  <c r="BP6" i="41"/>
  <c r="BO6" i="41"/>
  <c r="BN6" i="41"/>
  <c r="BM6" i="41"/>
  <c r="BL6" i="41"/>
  <c r="BK6" i="41"/>
  <c r="BJ6" i="41"/>
  <c r="BI6" i="41"/>
  <c r="BH6" i="41"/>
  <c r="BG6" i="41"/>
  <c r="BF6" i="41"/>
  <c r="BE6" i="41"/>
  <c r="BD6" i="41"/>
  <c r="BC6" i="41"/>
  <c r="BB6" i="41"/>
  <c r="BA6" i="41"/>
  <c r="AZ6" i="41"/>
  <c r="AY6" i="41"/>
  <c r="AX6" i="41"/>
  <c r="AW6" i="41"/>
  <c r="AV6" i="41"/>
  <c r="AU6" i="41"/>
  <c r="AT6" i="41"/>
  <c r="AS6" i="41"/>
  <c r="AR6" i="41"/>
  <c r="AQ6" i="41"/>
  <c r="AP6" i="41"/>
  <c r="AO6" i="41"/>
  <c r="AN6" i="41"/>
  <c r="AM6" i="41"/>
  <c r="AL6" i="41"/>
  <c r="AK6" i="41"/>
  <c r="AJ6" i="41"/>
  <c r="AI6" i="41"/>
  <c r="AH6" i="41"/>
  <c r="AG6" i="41"/>
  <c r="AF6" i="41"/>
  <c r="AE6" i="41"/>
  <c r="AD6" i="41"/>
  <c r="AC6" i="41"/>
  <c r="AB6" i="41"/>
  <c r="AA6" i="41"/>
  <c r="Z6" i="41"/>
  <c r="Y6" i="41"/>
  <c r="X6" i="41"/>
  <c r="W6" i="41"/>
  <c r="V6" i="41"/>
  <c r="U6" i="41"/>
  <c r="BU5" i="41"/>
  <c r="BT5" i="41"/>
  <c r="BS5" i="41"/>
  <c r="BR5" i="41"/>
  <c r="BQ5" i="41"/>
  <c r="BP5" i="41"/>
  <c r="BO5" i="41"/>
  <c r="BN5" i="41"/>
  <c r="BM5" i="41"/>
  <c r="BL5" i="41"/>
  <c r="BK5" i="41"/>
  <c r="BJ5" i="41"/>
  <c r="BI5" i="41"/>
  <c r="BH5" i="41"/>
  <c r="BG5" i="41"/>
  <c r="BF5" i="41"/>
  <c r="BE5" i="41"/>
  <c r="BD5" i="41"/>
  <c r="BC5" i="41"/>
  <c r="BB5" i="41"/>
  <c r="BA5" i="41"/>
  <c r="AZ5" i="41"/>
  <c r="AY5" i="41"/>
  <c r="AX5" i="41"/>
  <c r="AW5" i="41"/>
  <c r="AV5" i="41"/>
  <c r="AU5" i="41"/>
  <c r="AT5" i="41"/>
  <c r="AS5" i="41"/>
  <c r="AR5" i="41"/>
  <c r="AQ5" i="41"/>
  <c r="AP5" i="41"/>
  <c r="AO5" i="41"/>
  <c r="AN5" i="41"/>
  <c r="AM5" i="41"/>
  <c r="AL5" i="41"/>
  <c r="AK5" i="41"/>
  <c r="AJ5" i="41"/>
  <c r="AI5" i="41"/>
  <c r="AH5" i="41"/>
  <c r="AG5" i="41"/>
  <c r="AF5" i="41"/>
  <c r="AE5" i="41"/>
  <c r="AD5" i="41"/>
  <c r="AC5" i="41"/>
  <c r="AB5" i="41"/>
  <c r="AA5" i="41"/>
  <c r="Z5" i="41"/>
  <c r="Y5" i="41"/>
  <c r="X5" i="41"/>
  <c r="W5" i="41"/>
  <c r="V5" i="41"/>
  <c r="U5" i="41"/>
  <c r="T5" i="41"/>
  <c r="S5" i="41"/>
  <c r="R5" i="41"/>
  <c r="Q5" i="41"/>
  <c r="P5" i="41"/>
  <c r="O5" i="41"/>
  <c r="N5" i="41"/>
  <c r="M5" i="41"/>
  <c r="L5" i="41"/>
  <c r="K5" i="41"/>
  <c r="J5" i="41"/>
  <c r="I5" i="41"/>
  <c r="H5" i="41"/>
  <c r="G5" i="41"/>
  <c r="F5" i="41"/>
  <c r="E5" i="41"/>
  <c r="D5" i="41"/>
  <c r="C5" i="41"/>
  <c r="BU4" i="41"/>
  <c r="BT4" i="41"/>
  <c r="BS4" i="41"/>
  <c r="BR4" i="41"/>
  <c r="BQ4" i="41"/>
  <c r="BP4" i="41"/>
  <c r="BO4" i="41"/>
  <c r="BN4" i="41"/>
  <c r="BM4" i="41"/>
  <c r="BL4" i="41"/>
  <c r="BK4" i="41"/>
  <c r="BJ4" i="41"/>
  <c r="BI4" i="41"/>
  <c r="BH4" i="41"/>
  <c r="BG4" i="41"/>
  <c r="BF4" i="41"/>
  <c r="BE4" i="41"/>
  <c r="BD4" i="41"/>
  <c r="BC4" i="41"/>
  <c r="BB4" i="41"/>
  <c r="BA4" i="41"/>
  <c r="AZ4" i="41"/>
  <c r="AY4" i="41"/>
  <c r="AX4" i="41"/>
  <c r="AW4" i="41"/>
  <c r="AV4" i="41"/>
  <c r="AU4" i="41"/>
  <c r="AT4" i="41"/>
  <c r="AS4" i="41"/>
  <c r="AR4" i="41"/>
  <c r="AQ4" i="41"/>
  <c r="AP4" i="41"/>
  <c r="AO4" i="41"/>
  <c r="AN4" i="41"/>
  <c r="AM4" i="41"/>
  <c r="AL4" i="41"/>
  <c r="AK4" i="41"/>
  <c r="AJ4" i="41"/>
  <c r="AI4" i="41"/>
  <c r="AH4" i="41"/>
  <c r="AG4" i="41"/>
  <c r="AF4" i="41"/>
  <c r="AE4" i="41"/>
  <c r="AD4" i="41"/>
  <c r="AC4" i="41"/>
  <c r="AB4" i="41"/>
  <c r="AA4" i="41"/>
  <c r="Z4" i="41"/>
  <c r="Y4" i="41"/>
  <c r="X4" i="41"/>
  <c r="W4" i="41"/>
  <c r="V4" i="41"/>
  <c r="U4" i="41"/>
  <c r="T4" i="41"/>
  <c r="S4" i="41"/>
  <c r="R4" i="41"/>
  <c r="Q4" i="41"/>
  <c r="P4" i="41"/>
  <c r="O4" i="41"/>
  <c r="N4" i="41"/>
  <c r="M4" i="41"/>
  <c r="L4" i="41"/>
  <c r="K4" i="41"/>
  <c r="J4" i="41"/>
  <c r="I4" i="41"/>
  <c r="H4" i="41"/>
  <c r="G4" i="41"/>
  <c r="F4" i="41"/>
  <c r="E4" i="41"/>
  <c r="D4" i="41"/>
  <c r="C4" i="41"/>
</calcChain>
</file>

<file path=xl/sharedStrings.xml><?xml version="1.0" encoding="utf-8"?>
<sst xmlns="http://schemas.openxmlformats.org/spreadsheetml/2006/main" count="865" uniqueCount="398">
  <si>
    <t>Total</t>
  </si>
  <si>
    <t>Aucune pathologie</t>
  </si>
  <si>
    <t>Autismes et autres troubles envahissants du développement</t>
  </si>
  <si>
    <t>Psychose infantile</t>
  </si>
  <si>
    <t>Autre psychose (survenue à partir de l’adolescence)</t>
  </si>
  <si>
    <t>Trisomie et autres anomalies chromosomiques</t>
  </si>
  <si>
    <t>Accidents périnataux</t>
  </si>
  <si>
    <t>Traumatisme crânien et lésion cérébrale acquise (en dehors de la période périnatale)</t>
  </si>
  <si>
    <t>Pathologie génétique connue autre qu’anomalie chromosomique</t>
  </si>
  <si>
    <t>Autres pathologies</t>
  </si>
  <si>
    <t>Pathologie inconnue</t>
  </si>
  <si>
    <t>Données manquantes</t>
  </si>
  <si>
    <t>Foyers d'hébergement pour adultes handicapés</t>
  </si>
  <si>
    <t>Nombre estimé d'enfants ou d'adultes accueillis</t>
  </si>
  <si>
    <t>Structures / Pathologies déclarée par la structure</t>
  </si>
  <si>
    <t>Adultes</t>
  </si>
  <si>
    <t>Enfants</t>
  </si>
  <si>
    <t>Logement ordinaire</t>
  </si>
  <si>
    <t>CRP/UEROS</t>
  </si>
  <si>
    <t>ESAT</t>
  </si>
  <si>
    <t>FAM</t>
  </si>
  <si>
    <t>Foyer hébergement (adultes)</t>
  </si>
  <si>
    <t>MAS</t>
  </si>
  <si>
    <t>SAVS/SAMSAH</t>
  </si>
  <si>
    <t>60 ans et plus</t>
  </si>
  <si>
    <t>Hébergement dans le cadre institutionnel</t>
  </si>
  <si>
    <t>CRP ou UEROS</t>
  </si>
  <si>
    <t>Foyer occupationnel/de vie/d'accueil polyvalent</t>
  </si>
  <si>
    <t>Autres</t>
  </si>
  <si>
    <t>Etablissement pour enfants et adolescents polyhandicapés</t>
  </si>
  <si>
    <t>Institut d'éducation motrice (IEM)</t>
  </si>
  <si>
    <t>Etablissement pour jeunes déficients visuels/auditifs</t>
  </si>
  <si>
    <t>IME</t>
  </si>
  <si>
    <t>ITEP</t>
  </si>
  <si>
    <t>SESSAD</t>
  </si>
  <si>
    <t>&lt; 1</t>
  </si>
  <si>
    <t>Évolution 2010-2014 (en %)</t>
  </si>
  <si>
    <t>Nombre de structures</t>
  </si>
  <si>
    <t>Nombre de places</t>
  </si>
  <si>
    <t>Ensemble des structures</t>
  </si>
  <si>
    <t>Établissements pour enfants, dont</t>
  </si>
  <si>
    <t>Établissements pour adultes, dont</t>
  </si>
  <si>
    <t>Services pour adultes (5)</t>
  </si>
  <si>
    <t>Nombre de personnes accueillies</t>
  </si>
  <si>
    <t>Foyer occupationnel /foyer de vie (adultes)</t>
  </si>
  <si>
    <t>Foyer accueil polyvalent (adultes)</t>
  </si>
  <si>
    <t>Expérimental adultes</t>
  </si>
  <si>
    <t>Accueil temporaire Adultes</t>
  </si>
  <si>
    <t>Nombre de places destinées aux personnes handicapées vieillissantes</t>
  </si>
  <si>
    <t>Structures  qui ont un projet d'accueil de personnes handicapées vieillissantes (en %)</t>
  </si>
  <si>
    <t>Autre</t>
  </si>
  <si>
    <t>Établissement pour personnes âgées</t>
  </si>
  <si>
    <t>50 ans et plus</t>
  </si>
  <si>
    <t>Hébergement après la sortie (en %)</t>
  </si>
  <si>
    <r>
      <t> </t>
    </r>
    <r>
      <rPr>
        <sz val="8"/>
        <color theme="1"/>
        <rFont val="Calibri"/>
        <family val="2"/>
        <scheme val="minor"/>
      </rPr>
      <t>  </t>
    </r>
  </si>
  <si>
    <t>Établissements pour le travail et la formation</t>
  </si>
  <si>
    <t>Centre de rééducation professionnelle (CRP)</t>
  </si>
  <si>
    <t>Établissements pour l'hébergement</t>
  </si>
  <si>
    <t>Foyer occupationnel/de vie</t>
  </si>
  <si>
    <t>Foyer d'hébergement</t>
  </si>
  <si>
    <t>Maison d'accueil spécialisée (MAS)</t>
  </si>
  <si>
    <t>Foyer d'accueil polyvalent</t>
  </si>
  <si>
    <t>Établissement expérimental</t>
  </si>
  <si>
    <t>Établissement d'accueil temporaire</t>
  </si>
  <si>
    <t>Services d'accompagnement à la vie sociale</t>
  </si>
  <si>
    <t>-</t>
  </si>
  <si>
    <t>Durée moyenne de séjour* (en années)</t>
  </si>
  <si>
    <t>Âge moyen des entrants</t>
  </si>
  <si>
    <t>Âge moyen des sortants</t>
  </si>
  <si>
    <t>Âge moyen des présents</t>
  </si>
  <si>
    <t>UEROS</t>
  </si>
  <si>
    <t>Part des 50 ans et plus</t>
  </si>
  <si>
    <t>Part des 60 ans et plus</t>
  </si>
  <si>
    <t>Enseignement général, enseignement professionnel ou apprentissage</t>
  </si>
  <si>
    <t>En établisement d éducation pour enfant et adolescents handicapés</t>
  </si>
  <si>
    <t>Activité à caractère professionnel en Établissement ou Service d aide par le travail (ESAT) ou entreprise adaptée</t>
  </si>
  <si>
    <t>Activité en milieu ordinaire</t>
  </si>
  <si>
    <t>Hospitalisation en psychiatrie</t>
  </si>
  <si>
    <t>Autre hospitalisation</t>
  </si>
  <si>
    <t>Accueil en foyer de vie, foyer occupationnel ou accueil de jour</t>
  </si>
  <si>
    <t>Accueil en MAS ou FAM</t>
  </si>
  <si>
    <t>Accueil en établissement pour adultes handicapés à l étranger</t>
  </si>
  <si>
    <t>Autre ou inconnu</t>
  </si>
  <si>
    <t>Sans activité professionnelle ou accueil médico-social en journée</t>
  </si>
  <si>
    <t>Accueil en foyer occupationnel, foyer de vie ou accueil de jour</t>
  </si>
  <si>
    <t>Autre activité ou accueil en journée</t>
  </si>
  <si>
    <t>Hébergement avant admission/Hébergement actuel</t>
  </si>
  <si>
    <t>décès</t>
  </si>
  <si>
    <t>A domicile, sans activité, sans prise en charge médico-sociale</t>
  </si>
  <si>
    <t>Activité avant la sortie/Activité après la sortie</t>
  </si>
  <si>
    <t>Accueil en établissement pour adultes handicapés à l'étranger</t>
  </si>
  <si>
    <t>Hébergement avant sortie/Hébergement après sortie</t>
  </si>
  <si>
    <t>Proportion de places destinées aux personnes handicapées vieillissantes par rapport aux nombre de places total (en %)</t>
  </si>
  <si>
    <t>Foyer occupationnel/de vie/polyvalent</t>
  </si>
  <si>
    <t>Décès</t>
  </si>
  <si>
    <t>Activité avant admission (en %)</t>
  </si>
  <si>
    <t>Activité après la sortie (en %)</t>
  </si>
  <si>
    <t>Activité à caractère professionnel en Établissement ou Service d'aide par le travail (ESAT) ou entreprise adaptée</t>
  </si>
  <si>
    <t>Activité avant admission</t>
  </si>
  <si>
    <t>Hébergement après sortie (en %)</t>
  </si>
  <si>
    <t>Ensemble, hommes</t>
  </si>
  <si>
    <t>Ensemble, femmes</t>
  </si>
  <si>
    <t>Adultes, hommes</t>
  </si>
  <si>
    <t>Adultes, filles</t>
  </si>
  <si>
    <t>Population générale, hommes</t>
  </si>
  <si>
    <t>Population générale, femmes</t>
  </si>
  <si>
    <t>Pyramide des âges au 1er janvier 2015, France</t>
  </si>
  <si>
    <t>Mis à jour : janvier 2017</t>
  </si>
  <si>
    <t>Champ : France inclus Mayotte.</t>
  </si>
  <si>
    <t>Source : Insee, estimations de population (résultats provisoires à fin 2016).</t>
  </si>
  <si>
    <t>Année de naissance</t>
  </si>
  <si>
    <t>1914 ou avant</t>
  </si>
  <si>
    <t>Âge révolu</t>
  </si>
  <si>
    <t>100 ou plus</t>
  </si>
  <si>
    <t>Nombre d'hommes</t>
  </si>
  <si>
    <t>Nombre de femmes</t>
  </si>
  <si>
    <t>Ensemble</t>
  </si>
  <si>
    <t>Déficiences intellectuelles</t>
  </si>
  <si>
    <t>Troubles du psychisme</t>
  </si>
  <si>
    <t>Déficiences sensorielles</t>
  </si>
  <si>
    <t>Déficiences motrices</t>
  </si>
  <si>
    <t>Polyhandicap</t>
  </si>
  <si>
    <t>Effectifs</t>
  </si>
  <si>
    <t>Foyer d'hébergement pour adultes handicapés</t>
  </si>
  <si>
    <t>Établissement pour jeunes déficients sensoriels</t>
  </si>
  <si>
    <t>IEM</t>
  </si>
  <si>
    <t>Établissement pour enfants et adolescents polyhandicapés</t>
  </si>
  <si>
    <t>Autres types d'établissements</t>
  </si>
  <si>
    <r>
      <t xml:space="preserve">Type de structure / Déficience principale </t>
    </r>
    <r>
      <rPr>
        <b/>
        <sz val="8"/>
        <color rgb="FF000000"/>
        <rFont val="Calibri"/>
        <family val="2"/>
        <scheme val="minor"/>
      </rPr>
      <t>(en %)</t>
    </r>
  </si>
  <si>
    <t>Autre hébergement</t>
  </si>
  <si>
    <t>Foyer d'accueil médicalisé pour adultes handicapés (FAM)</t>
  </si>
  <si>
    <t>Autres structures</t>
  </si>
  <si>
    <t>Ensemble hors services</t>
  </si>
  <si>
    <r>
      <t xml:space="preserve">Type de structure / Hébergement </t>
    </r>
    <r>
      <rPr>
        <b/>
        <sz val="8"/>
        <color rgb="FF000000"/>
        <rFont val="Calibri"/>
        <family val="2"/>
        <scheme val="minor"/>
      </rPr>
      <t>(en %)</t>
    </r>
  </si>
  <si>
    <t>Parents ou autre membre de la famille ou tuteur</t>
  </si>
  <si>
    <t>Famille d'accueil sociale</t>
  </si>
  <si>
    <t>Famille d'accueil spécialisée</t>
  </si>
  <si>
    <t>Sans objet (ne quitte pas la structure)</t>
  </si>
  <si>
    <t>Institut médico-éducatif (IME)</t>
  </si>
  <si>
    <t>Institut thérapeutique, éducatif et pédagogique (ITEP)</t>
  </si>
  <si>
    <t>Total hors services</t>
  </si>
  <si>
    <t>Service d'éducation spéciale et de soins à domicile (SESSAD)</t>
  </si>
  <si>
    <t>Accueil en MAS</t>
  </si>
  <si>
    <t>Accueil en FAM</t>
  </si>
  <si>
    <t>Service d'accompagnement à la vie sociale (SAVS) et services d'accompagnement médico-social pour adultes handicapés (SAMSAH)</t>
  </si>
  <si>
    <r>
      <t xml:space="preserve">Scolarisation / Types de structures </t>
    </r>
    <r>
      <rPr>
        <sz val="8"/>
        <color rgb="FF000000"/>
        <rFont val="Calibri"/>
        <family val="2"/>
        <scheme val="minor"/>
      </rPr>
      <t>(en %)</t>
    </r>
  </si>
  <si>
    <t>Établissement pour déficients sensoriels</t>
  </si>
  <si>
    <t>Non scolarisé</t>
  </si>
  <si>
    <t>Unité d’enseignement dans un établissement médico-social</t>
  </si>
  <si>
    <t>Unité d’enseignement externée dans un établissement scolaire</t>
  </si>
  <si>
    <t>Enseignement ordinaire à temps complet ou partiel (hors CLIS, ULIS, SEGPA, EREA)</t>
  </si>
  <si>
    <t>CLIS</t>
  </si>
  <si>
    <t>ULIS*</t>
  </si>
  <si>
    <t>SEGPA</t>
  </si>
  <si>
    <t>EREA</t>
  </si>
  <si>
    <t>Effectifs estimés d'enfants âgés de 6 à 16 ans</t>
  </si>
  <si>
    <t>% au 31/12/2014</t>
  </si>
  <si>
    <t>Effectifs estimés</t>
  </si>
  <si>
    <t>Part des places occupées par des jeunes relevant de l'amendement Creton (en %)</t>
  </si>
  <si>
    <t>Ensemble des établissements enfants (hors services)</t>
  </si>
  <si>
    <t>Expérimental</t>
  </si>
  <si>
    <t>Activité après la sortie pour anciens Creton</t>
  </si>
  <si>
    <t>En formation ou en stage</t>
  </si>
  <si>
    <t>Activité professionnelle</t>
  </si>
  <si>
    <t>Maison d’accueil spécialisée (MAS) ou foyer d’accueil médicalisé (FAM)</t>
  </si>
  <si>
    <t>À domicile, sans activité, sans prise en charge et sans orientation médico-sociale</t>
  </si>
  <si>
    <t>Autre, inconnu ou décès</t>
  </si>
  <si>
    <t>Éducation générale ou professionnelle</t>
  </si>
  <si>
    <t>Classe pour l’inclusion scolaire (CLIS)</t>
  </si>
  <si>
    <t>Unité localisée pour l'intégration scolaire (ULIS)</t>
  </si>
  <si>
    <t xml:space="preserve">Section d'enseignement général et professionnel adapté (SEGPA) </t>
  </si>
  <si>
    <t>Établissement régional d’enseignement adapté (EREA)</t>
  </si>
  <si>
    <t>Etablissement scolaire temps complet</t>
  </si>
  <si>
    <t>Etablissement scolaire temps partiel</t>
  </si>
  <si>
    <t>Travail dans une entreprise adaptée</t>
  </si>
  <si>
    <t>Travail en milieu ordinaire</t>
  </si>
  <si>
    <t>Demandeur d'emploi en milieu ordinaire</t>
  </si>
  <si>
    <t>Travail en ESAT à temps plein ou partiel</t>
  </si>
  <si>
    <t>Accueil en MAS ou en FAM</t>
  </si>
  <si>
    <t>Agrément de l'unité dans laquelle est l'individu / Déficience de l'individu</t>
  </si>
  <si>
    <t>Déficients intellectuels avec ou sans troubles associés</t>
  </si>
  <si>
    <t>Déficients psychiques (y compris troubles de la conduite et du comportement avec ou sans troubles associés)</t>
  </si>
  <si>
    <t>Déficients intellectuels et déficients psychiques avec ou sans troubles associés</t>
  </si>
  <si>
    <t>Agréments sensoriels (visuels, auditifs)</t>
  </si>
  <si>
    <t>Déficients moteurs</t>
  </si>
  <si>
    <t>Polyhandicapés</t>
  </si>
  <si>
    <t>Type de structure / Questions</t>
  </si>
  <si>
    <t>Ne pas se mettre en danger par son comportement</t>
  </si>
  <si>
    <t>Comportement anormalement agressif</t>
  </si>
  <si>
    <t>Communiquer sans l'aide d'autrui</t>
  </si>
  <si>
    <t>Savoir lire</t>
  </si>
  <si>
    <t>Sortir de son lieu d'hébergement sans aide</t>
  </si>
  <si>
    <t>Se déplacer dans les pièces d'un même étage sans aide</t>
  </si>
  <si>
    <t>Faire sa toilette sans aide</t>
  </si>
  <si>
    <t>En risque vital permanent</t>
  </si>
  <si>
    <t>CRP</t>
  </si>
  <si>
    <t>Foyer occupationnel ou foyer de vie</t>
  </si>
  <si>
    <t>Unité de d'évaluation, de réentrainement de d'orientation sociale et/ou professionnelle (UEROS)</t>
  </si>
  <si>
    <t>Foyer d'accueil polyvalent pour adultes handicapés</t>
  </si>
  <si>
    <t>Etablissement expérimental pour adultes handicapés</t>
  </si>
  <si>
    <t>Etablissement d'accueil temporaire d'adultes handicapés</t>
  </si>
  <si>
    <t xml:space="preserve"> </t>
  </si>
  <si>
    <t>Etablissement pour jeunes déficients visuels</t>
  </si>
  <si>
    <t>Etablissement pour jeunes déficients auditifs</t>
  </si>
  <si>
    <t>Etablissement pour enfants sourds/aveugles</t>
  </si>
  <si>
    <t>Etablissement d'accueil temporaire</t>
  </si>
  <si>
    <t>Jardin d'enfants spécialisé</t>
  </si>
  <si>
    <t>Etablissement expérimental</t>
  </si>
  <si>
    <t>Ensemble des établissements hors services</t>
  </si>
  <si>
    <t>Activité à caractère professionnel en ESAT, emploi en milieu adapté ou ordinaire, en formation ou en stage</t>
  </si>
  <si>
    <t>Accueil en foyer de vie, foyer occupationnel, accueil de jour</t>
  </si>
  <si>
    <t>Accueil en MAS ou accueil en FAM</t>
  </si>
  <si>
    <t>Autre orientation</t>
  </si>
  <si>
    <t>Activité à caractère professionnel en ESAT avec ou sans hébergement en foyer d'hébergement</t>
  </si>
  <si>
    <t>Orientation décidée par la CDAPH / Activité ou accueil en journée après la sortie</t>
  </si>
  <si>
    <t>SAVS et SAMSAH</t>
  </si>
  <si>
    <t>Logement personnel</t>
  </si>
  <si>
    <t>Hébergé chez parents, proches</t>
  </si>
  <si>
    <t>Logement collectif (appartement collectif, foyer ‘éclaté’,…)</t>
  </si>
  <si>
    <t>Famille d'accueil</t>
  </si>
  <si>
    <t>MAS ou FAM</t>
  </si>
  <si>
    <t>Établissement de santé</t>
  </si>
  <si>
    <t>Établissement social</t>
  </si>
  <si>
    <t xml:space="preserve"> Internat complet ou de semaine en établissement d'éducation spéciale</t>
  </si>
  <si>
    <t>Hébergement (en %)</t>
  </si>
  <si>
    <t>Hébergement avant admission/Hébergement après admission (en %)</t>
  </si>
  <si>
    <t>Établissements pour jeunes déficients sensoriels (1)</t>
  </si>
  <si>
    <t>Établissements pour enfants polyhandicapés</t>
  </si>
  <si>
    <t>Tableau 9 • Hébergement avant et après admission pour les personnes entrées en ESAT</t>
  </si>
  <si>
    <t>Tableau 14  • Activité avant la sortie de foyer de vie ou occupationnel</t>
  </si>
  <si>
    <t>Tableau 15 • Hébergement avant et après admission en FAM</t>
  </si>
  <si>
    <t>Tableau 18 • Activité avant l’admission en FAM</t>
  </si>
  <si>
    <t>Tableau 20 • Activité avant l’admission en MAS</t>
  </si>
  <si>
    <t>Tableau 21 • Hébergement avant et après admission en MAS</t>
  </si>
  <si>
    <t>Tableau 22 • Activité avant et après la sortie de MAS</t>
  </si>
  <si>
    <t>Type d'accompagnement avant admission / Structure</t>
  </si>
  <si>
    <r>
      <t>É</t>
    </r>
    <r>
      <rPr>
        <b/>
        <sz val="8"/>
        <color rgb="FF000000"/>
        <rFont val="Arial"/>
        <family val="2"/>
      </rPr>
      <t>tab. pour enf. et ado polyhandicapés</t>
    </r>
  </si>
  <si>
    <r>
      <t>É</t>
    </r>
    <r>
      <rPr>
        <b/>
        <sz val="8"/>
        <color rgb="FF000000"/>
        <rFont val="Arial"/>
        <family val="2"/>
      </rPr>
      <t>tab. pour déficients sensoriels</t>
    </r>
  </si>
  <si>
    <t>Accueil en établissement médico-social</t>
  </si>
  <si>
    <t>Hospitalisation en établissement de santé</t>
  </si>
  <si>
    <t>Accompagnement médico-social ou psychiatrique en ambulatoire</t>
  </si>
  <si>
    <t>Service d'éducation spéciale et de soins à domicile (SESSAD, SSEFS, SAAAIS)</t>
  </si>
  <si>
    <t>Centre d'action médico-social (CAMSP)</t>
  </si>
  <si>
    <t>Centre Médico-psycho-pédagogique (CMPP)</t>
  </si>
  <si>
    <t>CMP (centre médico-psychologique)</t>
  </si>
  <si>
    <t>Aucun accueil ou accompagnement médico-social ou sanitaire de cette liste</t>
  </si>
  <si>
    <t>Tableau 23 • Structure d’admission des enfants selon leur type d’accompagnement avant admission</t>
  </si>
  <si>
    <t>Structure / Activité ou accueil après sortie</t>
  </si>
  <si>
    <t>Activité professionnelle (y compris en ESAT)</t>
  </si>
  <si>
    <t>Hospitalisation, accueil en MAS/FAM, foyer de vie/occupationnel/de jour/à l'étranger pour adultes handicapés</t>
  </si>
  <si>
    <t>À domicile, sans activité, sans prise en charge médico-sociale</t>
  </si>
  <si>
    <t xml:space="preserve">Décès </t>
  </si>
  <si>
    <t>&lt; 1</t>
  </si>
  <si>
    <t>Répartition (en %)</t>
  </si>
  <si>
    <t>Structure / Age moyen à l'entrée</t>
  </si>
  <si>
    <t>age entre</t>
  </si>
  <si>
    <t>age sor</t>
  </si>
  <si>
    <t>durée</t>
  </si>
  <si>
    <t>Champ : Personnes accueillies dans une structure pour enfants ou adultes handicapés au 31/12/2014, France entière.</t>
  </si>
  <si>
    <t>Source : DREES, Enquête ES-Handicap 2014.</t>
  </si>
  <si>
    <t>Lecture : Au 31/12/2014, les garçons de 10 ans représentent 1,5 % des personnes accueillies dans une structure pour adultes ou enfants handicapés.</t>
  </si>
  <si>
    <t>(1) Instituts pour déficients visuels, établissements pour déficients auditifs, instituts d'éducation sensorielle pour enfants sourds/aveugles.</t>
  </si>
  <si>
    <t>(2) Services d'éducation spéciale et de soins à domicile (SESSAD).</t>
  </si>
  <si>
    <t>(3) Centres de préorientation pour adultes handicapés (CPO), centres de rééducation professionnelle (CRP), unités d’évaluation, de réentraînement et d’orientation sociale et professionnelle (UEROS).</t>
  </si>
  <si>
    <t>(4) Foyers occupationnels et foyers de vie, foyers d'hébergement, foyers d'accueil polyvalent, maisons d'accueil spécialisé (MAS), foyers d'accueil médicalisé (FAM).</t>
  </si>
  <si>
    <t>(5) Services d'accompagnement à la vie sociale (SAVS), services d'accompagnement médico-social pour adultes handicapés (SAMSAH).</t>
  </si>
  <si>
    <t>Lecture : Au 31/12/2014, 11 250 structures accueillent des enfants ou des adultes handicapés.</t>
  </si>
  <si>
    <t>* La durée de séjour moyenne est calculée uniquement sur les personnes sorties durant l’année 2014.</t>
  </si>
  <si>
    <t>Lecture : Au 31/12/2014, les personnes accueillies en ESAT ont en moyenne 39 ans.</t>
  </si>
  <si>
    <t>Champ : Personnes accueillies dans une structure pour adultes handicapés au 31/12/2014 ou sorties durant l’année 2014, France entière.</t>
  </si>
  <si>
    <t>Sources : DREES, Enquêtes ES-Handicap 2014 et 2010.</t>
  </si>
  <si>
    <t>Note : Les « autres types d’établissements » regroupent, chez les enfants, les établissements d’accueil temporaire, les jardins d‘enfants spécialisés et les établissements expérimentaux. S’agissant des adultes, cette catégorie regroupe les unités d’évaluation, de réentrainement de d'orientation sociale et/ou professionnelle (UEROS), les établissements expérimentaux et les établissements d’accueil temporaire.</t>
  </si>
  <si>
    <t>Lecture : Au 31/12/2014, 69 % des adultes handicapés accueillis en ESAT ont pour déficience principale une déficience intellectuelle.</t>
  </si>
  <si>
    <t>* : Les « Autres » établissements sont les établissements d’accueil polyvalent, expérimental et temporaire.</t>
  </si>
  <si>
    <t>Lecture : Au 31/12/2014, 9 % des adultes handicapés accueillis en ESAT n’ont aucune pathologie.</t>
  </si>
  <si>
    <t>Note : La modalité « Autre hébergement » regroupe les modes d’hébergement inconnus ainsi que d’autres modes d’hébergement qui ne sont pas cités ici.</t>
  </si>
  <si>
    <t>Lecture : Les adultes handicapés accueillis en ESAT habitent pour 70 % d’entre eux dans un logement ordinaire.</t>
  </si>
  <si>
    <t>Champ : Personnes accueillies dans une structure pour adultes handicapés au 31/12/2014, France entière.</t>
  </si>
  <si>
    <t>Sources : DREES, Enquête ES-Handicap 2014 et 2010.</t>
  </si>
  <si>
    <t>Note : L’hébergement renseigné ici est le mode d’hébergement le plus utilisé en dehors de la structure d’accueil.</t>
  </si>
  <si>
    <t>Lecture : En 2014, 88 % des enfants accueillis en IME sont hébergés chez leurs parents, chez un autre membre de la famille ou un tuteur.</t>
  </si>
  <si>
    <t>Champ : Personnes accueillies dans une structure pour enfants handicapés au 31/12/2014, France entière.</t>
  </si>
  <si>
    <t>Source : DREES, Enquête ES-Handicap 2014 et 2010.</t>
  </si>
  <si>
    <t>* : UPI en 2010.</t>
  </si>
  <si>
    <t>Lecture : Les enfants handicapés de 6 à 16 ans accueillis en IME sont pour 14 % d’entre eux non scolarisés.</t>
  </si>
  <si>
    <t>Champ : Enfants âgés de 6 à 16 ans accueillis dans une structure médico-sociale au 31/12/2014, France entière.</t>
  </si>
  <si>
    <t>Sources : DREES, Enquêtes ES-Handicap 2010 et 2014.</t>
  </si>
  <si>
    <t>Lecture : Les jeunes adultes maintenus en établissements pour enfants au titre de l’amendement Creton sont pour 80 % d’entre eux en IME.</t>
  </si>
  <si>
    <t>Champ : Personnes de 18 ans ou plus maintenues au titre de l’amendement Creton dans une structure pour enfants handicapés au 31/12/2014.</t>
  </si>
  <si>
    <t>Champ : Adultes handicapés sortis d’une structure médico-sociale en 2014, France entière.</t>
  </si>
  <si>
    <t>Source : DREES, Enquêtes ES-Handicap 2014.</t>
  </si>
  <si>
    <t>Lecture : En moyenne, les personnes handicapées qui sortent d’ESAT en 2014 ont 42 ans et sont restées 13 ans dans l’établissement.</t>
  </si>
  <si>
    <t>Lecture : 69 % des adultes entrés en ESAT en 2014 étaient hébergés en logement ordinaire avant admission et sont actuellement hébergés en logement ordinaire.</t>
  </si>
  <si>
    <t>Champ : Personnes accueillies en ESAT au 31/12/2014, entrées dans la structure au cours de l’année 2014, France entière.</t>
  </si>
  <si>
    <t>Lecture : 60 % des adultes sortis d’ESAT en 2014 étaient hébergés en logement ordinaire avant leur sortie et sont hébergés en logement ordinaire après la sortie.</t>
  </si>
  <si>
    <t>Champ : Personnes sorties d’ESAT 31/12/2014, France entière.</t>
  </si>
  <si>
    <t>Lecture : 3 % des adultes entrés en ESAT en 2014 étaient en enseignement général, professionnel ou en apprentissage avant leur admission.</t>
  </si>
  <si>
    <t>Champ : Personnes accueillies en ESAT au 31/12/2014, entrées dans la structure au cours de l’année 2014, France entière.</t>
  </si>
  <si>
    <t>Lecture : 40 % des adultes en ESAT sont hébergés en logement personnel.</t>
  </si>
  <si>
    <t>Champ : Personnes accueillies en ESAT au 31/12/2014, France entière.</t>
  </si>
  <si>
    <t>Lecture : 16 % des adultes sortis d’un ESAT en 2014 continuent à travailler en ESAT après leur sortie.</t>
  </si>
  <si>
    <t>Champ : Personnes sorties d’ESAT en 2014, France entière.</t>
  </si>
  <si>
    <t>Lecture : 8 % des adultes sortis de foyer de vie ou occupationnel ont une activité professionnelle en ESAT ou en entreprise adaptée après leur sortie.</t>
  </si>
  <si>
    <t>Champ : Personnes accueillies avant leur sortie en foyer de vie ou occupationnel et en sortant au 31/12/2014, France entière.</t>
  </si>
  <si>
    <t>Lecture : 10 % des adultes entrés en FAM étaient en logement ordinaire avant admission et le sont toujours après.</t>
  </si>
  <si>
    <t>Champ : Personnes entrées en FAM au cours de l’année 2014, France entière.</t>
  </si>
  <si>
    <t>Lecture : Moins d’1 % des adultes entrés en foyer de vie ou occupationnel étaient en enseignement général, professionnel ou en apprentissage avant admission.</t>
  </si>
  <si>
    <t>Champ : Personnes accueillies en foyer de vie ou occupationnel au 31/12/2014, entrées dans la structure au cours de l’année 2014, France entière.</t>
  </si>
  <si>
    <t>Lecture : 26 % des adultes ayant été en foyer de vie ou occupationnel sont hébergés en logement ordinaire après la sortie.</t>
  </si>
  <si>
    <t>Lecture : Moins d’1 % des adultes entrés en FAM étaient en enseignement général, professionnel ou en apprentissage avant admission.</t>
  </si>
  <si>
    <t>Source : DREES, Enquête ES-Handicap 2014</t>
  </si>
  <si>
    <t>Lecture : 2 % des adultes sortis de FAM ont une activité à caractère professionnel en ESAT ou en entreprise adaptée après la sortie.</t>
  </si>
  <si>
    <t>Champ : Personnes sorties de FAM au cours de l’année 2014, France entière.</t>
  </si>
  <si>
    <t>Lecture : Moins d’1 % des adultes entrés en MAS étaient en enseignement général, professionnel ou en apprentissage avant admission.</t>
  </si>
  <si>
    <t>Champ : Personnes entrées en MAS au cours de l’année 2014, France entière.</t>
  </si>
  <si>
    <t>Lecture : 9 % des adultes entrés en MAS étaient en logement ordinaire avant admission et le sont toujours une fois admis.</t>
  </si>
  <si>
    <t>Lecture : Moins d’1 % des adultes sortis de MAS ont une activité à caractère professionnel en ESAT ou en entreprise adaptée après la sortie.</t>
  </si>
  <si>
    <t>Champ : Personnes sorties de MAS au cours de l’année 2014, France entière.</t>
  </si>
  <si>
    <t>Lecture : Les enfants handicapés entrés en IME en 2014 avaient pour 30 % d’entre eux un accueil en établissement médico-social avant leur admission.</t>
  </si>
  <si>
    <t>Champ : Personnes accueillies dans une structure pour enfants handicapés au 31/12/2014, entrées dans la structure au cours de l’année 2014, France entière.</t>
  </si>
  <si>
    <t>Lecture : Les enfants sortis en 2014 d’un IME ont pour 33 % d’entre eux une éducation générale ou professionnelle comme activité après la sortie.</t>
  </si>
  <si>
    <t>Champ : Enfants sortis en 2014 d’un établissement d’accueil pour enfants handicapés, France entière.</t>
  </si>
  <si>
    <t>Lecture : Les personnes handicapées sous l’amendement Creton sorties en 2014 ont pour 40 % d’entre elles une activité professionnelle après leur sortie.</t>
  </si>
  <si>
    <t>Champ : Personnes handicapées sous l’amendement Creton sorties d’une structure médico-sociale en 2014, France entière.</t>
  </si>
  <si>
    <t>Lecture : Les personnes handicapées ayant été maintenues en établissement pour enfant au titre de l’amendement Creton sorties en 2014 et orientées par la CDAPH pour une activité à caractère professionnel en ESAT avec ou sans hébergement en foyer d’hébergement ont, pour 77 % d’entre elles, une activité professionnelle en ESAT, un emploi en milieu adapté ou ordinaire, en formation ou en stage après leur sortie.</t>
  </si>
  <si>
    <r>
      <t xml:space="preserve">Lecture : 21 % des ESAT ont </t>
    </r>
    <r>
      <rPr>
        <sz val="8"/>
        <color rgb="FF000000"/>
        <rFont val="Arial Narrow"/>
        <family val="2"/>
      </rPr>
      <t>inscrit l’accueil des personnes handicapées vieillissantes dans leur projet</t>
    </r>
    <r>
      <rPr>
        <sz val="8"/>
        <color theme="1"/>
        <rFont val="Arial Narrow"/>
        <family val="2"/>
      </rPr>
      <t>.</t>
    </r>
  </si>
  <si>
    <t>Champ : Structures pour adultes handicapés au 31/12/2014, France entière.</t>
  </si>
  <si>
    <t>Lecture : Les adultes sortis d’ESAT de 50 ans et plus sont 56 % à être hébergés en logement ordinaire après leur sortie.</t>
  </si>
  <si>
    <t>Champ : Personnes sorties d’une structure pour adultes handicapés au 31/12/2014, France entière.</t>
  </si>
  <si>
    <t>Lecture : La part des enfants de plus de 7 ans accueillis en établissement pour enfant et adolescents polyhandicapés qui sont capables, avec ou sans difficultés, de faire leur toilette sans aide est d’environ 3 %.</t>
  </si>
  <si>
    <t>Champ : Personnes de plus de 7 ans accueillies dans une structure pour personnes handicapées au 31/12/2014, France entière.</t>
  </si>
  <si>
    <t>Lecture : Au 31/12/2014, 55 % des adultes présentant une déficience intellectuelle sont accueillis dans des unités ayant l’agrément « déficients intellectuels avec ou sans troubles associés ».</t>
  </si>
  <si>
    <t>Lecture : Au 31/12/2014, 81 % des enfants présentant une déficience intellectuelle sont dans des unités ayant l’agrément « déficients intellectuels avec ou sans troubles associés ».</t>
  </si>
  <si>
    <t>Lecture : Il y a 417 adultes de 20 ans accompagnés par un SAVS ou un SAMSAH au 31 décembre 2014.</t>
  </si>
  <si>
    <t>Champ : Adultes accompagnés par un SAVS ou un SAMSAH au 31/12/2014, France entière.</t>
  </si>
  <si>
    <t>Lecture : Plus de 4 500 enfants de 10 ans sont accompagnés par un SESSAD au 31/12/2014, dont près de 2 500 en CLIS.</t>
  </si>
  <si>
    <t>Champ : Enfants accompagnés par un SESSAD au 31/12/2014, France entière.</t>
  </si>
  <si>
    <r>
      <t xml:space="preserve">Services pour enfants </t>
    </r>
    <r>
      <rPr>
        <sz val="8"/>
        <color indexed="8"/>
        <rFont val="Arial"/>
        <family val="2"/>
      </rPr>
      <t>(2)</t>
    </r>
  </si>
  <si>
    <t>Centres de formation et d'orientation professionnelle (3)</t>
  </si>
  <si>
    <t>Foyers (4)</t>
  </si>
  <si>
    <t>Graphique 3 • Activité ou accueil après la sortie pour les personnes ayant été sous l’amendement Creton</t>
  </si>
  <si>
    <t>Encadré 3 • Incapacités</t>
  </si>
  <si>
    <t>Encadré 4 • Déficience principale et agrément</t>
  </si>
  <si>
    <t>Encadré 5 • Les services accompagnant les enfants ou adultes handicapés : SAVS, SAMSAH et SESSAD</t>
  </si>
  <si>
    <t>Graphique 1</t>
  </si>
  <si>
    <t>Tableau 1</t>
  </si>
  <si>
    <t>Tableau 2</t>
  </si>
  <si>
    <t>Tableau 3</t>
  </si>
  <si>
    <t>Tableau 4</t>
  </si>
  <si>
    <t>Tableau 5</t>
  </si>
  <si>
    <t>Tableau 6</t>
  </si>
  <si>
    <t>Tableau 7</t>
  </si>
  <si>
    <t>Tableau 8</t>
  </si>
  <si>
    <t>Graphique 2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</si>
  <si>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</si>
  <si>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</si>
  <si>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</si>
  <si>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</si>
  <si>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</si>
  <si>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</si>
  <si>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</si>
  <si>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</si>
  <si>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</si>
  <si>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</si>
  <si>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</si>
  <si>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</si>
  <si>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</si>
  <si>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</si>
  <si>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</si>
  <si>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24</t>
  </si>
  <si>
    <t>Graphique 3</t>
  </si>
  <si>
    <t>Tableau 25</t>
  </si>
  <si>
    <t>Encadré 2</t>
  </si>
  <si>
    <t>Encadré 3</t>
  </si>
  <si>
    <t>Encadré 4</t>
  </si>
  <si>
    <t>Encadré 5</t>
  </si>
  <si>
    <t>Graphique 1 • Pyramide des âges des personnes accueillies en structure pour adultes et enfants handicapées</t>
  </si>
  <si>
    <t>Tableau 1 • Nombre de structures, de places et de personnes accueillies en 2014 et 2010</t>
  </si>
  <si>
    <t>Tableau 2 • Âge moyen des présents, entrants et sortants, durée moyenne de séjour et part des 50 et 60 ans et plus</t>
  </si>
  <si>
    <t>Tableau 3 • Répartition des déficiences principale selon la structure</t>
  </si>
  <si>
    <t>Tableau 4 • Répartition des pathologies selon la structure</t>
  </si>
  <si>
    <t>Tableau 5 • Type d’hébergement selon la structure pour adultes</t>
  </si>
  <si>
    <t>Tableau 6 • Type d’hébergement selon la structure pour enfants</t>
  </si>
  <si>
    <t>Tableau 7 • Scolarisation selon la structure</t>
  </si>
  <si>
    <t>Tableau 8 • Répartition des enfants maintenus au titre de l’amendement Creton et part des places occupées par ceux-ci selon la structure</t>
  </si>
  <si>
    <t>Graphique 2 • Âge moyen à la sortie et durée moyenne de séjour par type de structure</t>
  </si>
  <si>
    <t>Encadré 2 • Personnes handicapées vieillissantes</t>
  </si>
  <si>
    <t>Tableau 10 • Hébergement avant et après la sortie d’ESAT</t>
  </si>
  <si>
    <t>Tableau 11 • Activité avant admission pour les personnes entrées en ESAT</t>
  </si>
  <si>
    <t>Tableau 12 • Hébergement des personnes accueillies en ESAT</t>
  </si>
  <si>
    <t>Tableau 13 • Activité après la sortie d’ESAT</t>
  </si>
  <si>
    <t>Tableau 16 • Activité avant admission en foyer de vie ou occupationnel</t>
  </si>
  <si>
    <t>Tableau 17 • Hébergement après la sortie de foyer de vie ou occupationnel</t>
  </si>
  <si>
    <t>Tableau 19 • Activité après la sortie de FAM</t>
  </si>
  <si>
    <t>Tableau 24 • Activité ou accueil après la sortie des enfants selon leur structure d’origine</t>
  </si>
  <si>
    <t>Tableau 25 • Activité ou accueil après la sortie pour les personnes ayant été sous l’amendement Creton selon l’orientation décidée par la CDAPH</t>
  </si>
  <si>
    <t>Les personnes accueillies dans les établissements et services médico-sociaux pour enfants ou adultes handicapés en 2014</t>
  </si>
  <si>
    <t>Résultats de l'enquête ES-Handicap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</si>
</sst>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37"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rgb="FF000000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i"/>
    </font>
    <font>
      <b/>
      <sz val="8"/>
      <color theme="1"/>
      <name val="Ariali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DC900"/>
        <bgColor indexed="64"/>
      </patternFill>
    </fill>
    <fill>
      <patternFill patternType="solid">
        <fgColor rgb="FFFFF4D4"/>
        <bgColor indexed="64"/>
      </patternFill>
    </fill>
    <fill>
      <patternFill patternType="solid">
        <fgColor rgb="FFFFE49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1C1C1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/>
      <bottom style="medium">
        <color rgb="FFFFFFFF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0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6" xfId="0" applyFont="1" applyBorder="1" applyAlignment="1">
      <alignment vertical="center" wrapText="1"/>
    </xf>
    <xf numFmtId="3" fontId="0" fillId="0" borderId="0" xfId="0" applyNumberFormat="1"/>
    <xf numFmtId="3" fontId="3" fillId="0" borderId="0" xfId="0" applyNumberFormat="1" applyFont="1" applyBorder="1"/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0" fontId="0" fillId="0" borderId="0" xfId="0" applyBorder="1"/>
    <xf numFmtId="3" fontId="0" fillId="0" borderId="0" xfId="0" applyNumberFormat="1" applyBorder="1"/>
    <xf numFmtId="0" fontId="1" fillId="0" borderId="10" xfId="0" applyFont="1" applyBorder="1" applyAlignment="1">
      <alignment horizontal="left" vertical="center" wrapText="1"/>
    </xf>
    <xf numFmtId="3" fontId="2" fillId="0" borderId="9" xfId="0" applyNumberFormat="1" applyFont="1" applyBorder="1"/>
    <xf numFmtId="3" fontId="2" fillId="0" borderId="4" xfId="0" applyNumberFormat="1" applyFont="1" applyBorder="1"/>
    <xf numFmtId="0" fontId="3" fillId="0" borderId="4" xfId="0" applyFont="1" applyBorder="1"/>
    <xf numFmtId="3" fontId="3" fillId="0" borderId="5" xfId="0" applyNumberFormat="1" applyFont="1" applyBorder="1"/>
    <xf numFmtId="0" fontId="6" fillId="0" borderId="0" xfId="0" applyFont="1" applyBorder="1" applyAlignment="1">
      <alignment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3" fontId="11" fillId="0" borderId="14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3" fontId="10" fillId="0" borderId="15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2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2" fontId="0" fillId="0" borderId="0" xfId="0" applyNumberFormat="1"/>
    <xf numFmtId="164" fontId="11" fillId="0" borderId="12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3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vertical="top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3" fontId="9" fillId="0" borderId="12" xfId="0" applyNumberFormat="1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Border="1" applyAlignment="1"/>
    <xf numFmtId="0" fontId="12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/>
    <xf numFmtId="164" fontId="20" fillId="0" borderId="0" xfId="1" applyNumberFormat="1" applyFont="1"/>
    <xf numFmtId="0" fontId="6" fillId="0" borderId="0" xfId="0" applyFont="1" applyAlignment="1">
      <alignment vertical="top" wrapText="1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3" fontId="16" fillId="0" borderId="14" xfId="0" applyNumberFormat="1" applyFont="1" applyBorder="1" applyAlignment="1">
      <alignment horizontal="center" vertical="center"/>
    </xf>
    <xf numFmtId="165" fontId="16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24" fillId="0" borderId="7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0" fillId="0" borderId="0" xfId="0" applyAlignment="1"/>
    <xf numFmtId="1" fontId="8" fillId="0" borderId="0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/>
    <xf numFmtId="0" fontId="8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5" fillId="0" borderId="0" xfId="0" applyFont="1"/>
    <xf numFmtId="0" fontId="17" fillId="0" borderId="7" xfId="0" applyFont="1" applyBorder="1" applyAlignment="1">
      <alignment horizontal="center" vertical="center" wrapText="1"/>
    </xf>
    <xf numFmtId="165" fontId="0" fillId="0" borderId="0" xfId="0" applyNumberFormat="1"/>
    <xf numFmtId="0" fontId="17" fillId="0" borderId="0" xfId="0" applyFont="1" applyBorder="1" applyAlignment="1">
      <alignment horizontal="center" vertical="center" wrapText="1"/>
    </xf>
    <xf numFmtId="0" fontId="25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165" fontId="17" fillId="0" borderId="0" xfId="0" applyNumberFormat="1" applyFont="1" applyBorder="1" applyAlignment="1">
      <alignment horizontal="right" vertical="center"/>
    </xf>
    <xf numFmtId="165" fontId="0" fillId="0" borderId="0" xfId="0" applyNumberFormat="1" applyBorder="1"/>
    <xf numFmtId="0" fontId="0" fillId="0" borderId="0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6" fillId="0" borderId="1" xfId="0" applyFont="1" applyBorder="1"/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vertical="top" wrapText="1"/>
    </xf>
    <xf numFmtId="165" fontId="2" fillId="0" borderId="4" xfId="0" applyNumberFormat="1" applyFont="1" applyBorder="1"/>
    <xf numFmtId="165" fontId="3" fillId="0" borderId="5" xfId="0" applyNumberFormat="1" applyFont="1" applyBorder="1"/>
    <xf numFmtId="165" fontId="2" fillId="0" borderId="10" xfId="0" applyNumberFormat="1" applyFont="1" applyBorder="1" applyAlignment="1">
      <alignment vertical="top" wrapText="1"/>
    </xf>
    <xf numFmtId="165" fontId="2" fillId="0" borderId="0" xfId="0" applyNumberFormat="1" applyFont="1" applyBorder="1"/>
    <xf numFmtId="165" fontId="3" fillId="0" borderId="6" xfId="0" applyNumberFormat="1" applyFont="1" applyBorder="1"/>
    <xf numFmtId="165" fontId="3" fillId="0" borderId="11" xfId="0" applyNumberFormat="1" applyFont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65" fontId="26" fillId="0" borderId="9" xfId="0" applyNumberFormat="1" applyFont="1" applyBorder="1"/>
    <xf numFmtId="165" fontId="26" fillId="0" borderId="4" xfId="0" applyNumberFormat="1" applyFont="1" applyBorder="1"/>
    <xf numFmtId="165" fontId="27" fillId="0" borderId="5" xfId="0" applyNumberFormat="1" applyFont="1" applyBorder="1"/>
    <xf numFmtId="165" fontId="26" fillId="0" borderId="10" xfId="0" applyNumberFormat="1" applyFont="1" applyBorder="1"/>
    <xf numFmtId="165" fontId="26" fillId="0" borderId="0" xfId="0" applyNumberFormat="1" applyFont="1" applyBorder="1"/>
    <xf numFmtId="165" fontId="27" fillId="0" borderId="6" xfId="0" applyNumberFormat="1" applyFont="1" applyBorder="1"/>
    <xf numFmtId="165" fontId="27" fillId="0" borderId="11" xfId="0" applyNumberFormat="1" applyFont="1" applyBorder="1"/>
    <xf numFmtId="165" fontId="27" fillId="0" borderId="7" xfId="0" applyNumberFormat="1" applyFont="1" applyBorder="1"/>
    <xf numFmtId="165" fontId="27" fillId="0" borderId="8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165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 wrapText="1"/>
    </xf>
    <xf numFmtId="4" fontId="2" fillId="0" borderId="0" xfId="0" applyNumberFormat="1" applyFont="1"/>
    <xf numFmtId="0" fontId="2" fillId="0" borderId="6" xfId="0" applyFont="1" applyFill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5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Border="1"/>
    <xf numFmtId="3" fontId="16" fillId="0" borderId="6" xfId="0" applyNumberFormat="1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/>
    <xf numFmtId="0" fontId="31" fillId="0" borderId="0" xfId="0" applyFont="1" applyBorder="1" applyAlignment="1">
      <alignment vertical="top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vertical="center" wrapText="1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3" fontId="7" fillId="4" borderId="21" xfId="0" applyNumberFormat="1" applyFont="1" applyFill="1" applyBorder="1" applyAlignment="1">
      <alignment horizontal="center" vertical="center"/>
    </xf>
    <xf numFmtId="3" fontId="7" fillId="4" borderId="22" xfId="0" applyNumberFormat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3" fontId="7" fillId="5" borderId="22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3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3" fillId="0" borderId="0" xfId="0" applyFont="1" applyAlignment="1">
      <alignment horizontal="justify" vertical="center"/>
    </xf>
    <xf numFmtId="0" fontId="3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20" fillId="0" borderId="0" xfId="1" applyNumberFormat="1" applyFont="1" applyAlignment="1"/>
    <xf numFmtId="0" fontId="33" fillId="0" borderId="0" xfId="0" applyFont="1"/>
    <xf numFmtId="0" fontId="3" fillId="0" borderId="0" xfId="0" applyFont="1" applyAlignment="1"/>
    <xf numFmtId="3" fontId="33" fillId="0" borderId="0" xfId="0" applyNumberFormat="1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6" xfId="0" applyNumberFormat="1" applyFont="1" applyBorder="1"/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/>
    <xf numFmtId="0" fontId="35" fillId="0" borderId="0" xfId="0" applyFont="1" applyAlignment="1">
      <alignment horizontal="left" vertical="center" indent="2"/>
    </xf>
    <xf numFmtId="0" fontId="35" fillId="0" borderId="0" xfId="0" applyFont="1"/>
    <xf numFmtId="0" fontId="17" fillId="0" borderId="0" xfId="0" applyFont="1"/>
    <xf numFmtId="0" fontId="36" fillId="0" borderId="0" xfId="2"/>
    <xf numFmtId="0" fontId="2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829326643904E-2"/>
          <c:y val="4.6142500480122903E-2"/>
          <c:w val="0.88954377163031617"/>
          <c:h val="0.830112284744894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1'!$B$4</c:f>
              <c:strCache>
                <c:ptCount val="1"/>
                <c:pt idx="0">
                  <c:v>Ensemble, hommes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'Graphique 1'!$C$3:$BU$3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'Graphique 1'!$C$4:$BU$4</c:f>
              <c:numCache>
                <c:formatCode>0.0%</c:formatCode>
                <c:ptCount val="71"/>
                <c:pt idx="0">
                  <c:v>-1.532309441423968E-4</c:v>
                </c:pt>
                <c:pt idx="1">
                  <c:v>-4.0723178343617783E-4</c:v>
                </c:pt>
                <c:pt idx="2">
                  <c:v>-7.4226974689554697E-4</c:v>
                </c:pt>
                <c:pt idx="3">
                  <c:v>-1.5179388140240371E-3</c:v>
                </c:pt>
                <c:pt idx="4">
                  <c:v>-2.1973226128276734E-3</c:v>
                </c:pt>
                <c:pt idx="5">
                  <c:v>-3.3462707914146883E-3</c:v>
                </c:pt>
                <c:pt idx="6">
                  <c:v>-5.7404255752244631E-3</c:v>
                </c:pt>
                <c:pt idx="7">
                  <c:v>-8.6027407120026801E-3</c:v>
                </c:pt>
                <c:pt idx="8">
                  <c:v>-1.0856327634693588E-2</c:v>
                </c:pt>
                <c:pt idx="9">
                  <c:v>-1.322370267175378E-2</c:v>
                </c:pt>
                <c:pt idx="10">
                  <c:v>-1.5258653712924761E-2</c:v>
                </c:pt>
                <c:pt idx="11">
                  <c:v>-1.6692516097677936E-2</c:v>
                </c:pt>
                <c:pt idx="12">
                  <c:v>-1.8081821278510064E-2</c:v>
                </c:pt>
                <c:pt idx="13">
                  <c:v>-1.8959172858219644E-2</c:v>
                </c:pt>
                <c:pt idx="14">
                  <c:v>-1.9380463492513027E-2</c:v>
                </c:pt>
                <c:pt idx="15">
                  <c:v>-1.7581285718985453E-2</c:v>
                </c:pt>
                <c:pt idx="16">
                  <c:v>-1.5991060171445384E-2</c:v>
                </c:pt>
                <c:pt idx="17">
                  <c:v>-1.3954147622224125E-2</c:v>
                </c:pt>
                <c:pt idx="18">
                  <c:v>-1.2363992276024801E-2</c:v>
                </c:pt>
                <c:pt idx="19">
                  <c:v>-1.0999228658019626E-2</c:v>
                </c:pt>
                <c:pt idx="20">
                  <c:v>-9.3317816356580895E-3</c:v>
                </c:pt>
                <c:pt idx="21">
                  <c:v>-7.2847724818411895E-3</c:v>
                </c:pt>
                <c:pt idx="22">
                  <c:v>-8.6321633327568481E-3</c:v>
                </c:pt>
                <c:pt idx="23">
                  <c:v>-9.2280488309781274E-3</c:v>
                </c:pt>
                <c:pt idx="24">
                  <c:v>-9.6790305029167689E-3</c:v>
                </c:pt>
                <c:pt idx="25">
                  <c:v>-9.4836436536559245E-3</c:v>
                </c:pt>
                <c:pt idx="26">
                  <c:v>-9.5267348884025566E-3</c:v>
                </c:pt>
                <c:pt idx="27">
                  <c:v>-9.6935456624888238E-3</c:v>
                </c:pt>
                <c:pt idx="28">
                  <c:v>-9.3861876747368522E-3</c:v>
                </c:pt>
                <c:pt idx="29">
                  <c:v>-9.4184802914803745E-3</c:v>
                </c:pt>
                <c:pt idx="30">
                  <c:v>-9.2654207211992114E-3</c:v>
                </c:pt>
                <c:pt idx="31">
                  <c:v>-9.0749892606969661E-3</c:v>
                </c:pt>
                <c:pt idx="32">
                  <c:v>-9.4390864497348737E-3</c:v>
                </c:pt>
                <c:pt idx="33">
                  <c:v>-9.565675985063863E-3</c:v>
                </c:pt>
                <c:pt idx="34">
                  <c:v>-9.4657216643123307E-3</c:v>
                </c:pt>
                <c:pt idx="35">
                  <c:v>-9.0020831035861077E-3</c:v>
                </c:pt>
                <c:pt idx="36">
                  <c:v>-8.6979461185272243E-3</c:v>
                </c:pt>
                <c:pt idx="37">
                  <c:v>-8.995352033855682E-3</c:v>
                </c:pt>
                <c:pt idx="38">
                  <c:v>-8.7354005985609516E-3</c:v>
                </c:pt>
                <c:pt idx="39">
                  <c:v>-9.3348787536322118E-3</c:v>
                </c:pt>
                <c:pt idx="40">
                  <c:v>-9.9058427758883794E-3</c:v>
                </c:pt>
                <c:pt idx="41">
                  <c:v>-1.0455684453561029E-2</c:v>
                </c:pt>
                <c:pt idx="42">
                  <c:v>-1.0635833482389187E-2</c:v>
                </c:pt>
                <c:pt idx="43">
                  <c:v>-1.103779810052404E-2</c:v>
                </c:pt>
                <c:pt idx="44">
                  <c:v>-1.0685717729225729E-2</c:v>
                </c:pt>
                <c:pt idx="45">
                  <c:v>-1.1002676782697484E-2</c:v>
                </c:pt>
                <c:pt idx="46">
                  <c:v>-1.0807888709578304E-2</c:v>
                </c:pt>
                <c:pt idx="47">
                  <c:v>-1.1203225495248534E-2</c:v>
                </c:pt>
                <c:pt idx="48">
                  <c:v>-1.1073951791008637E-2</c:v>
                </c:pt>
                <c:pt idx="49">
                  <c:v>-1.086165467760908E-2</c:v>
                </c:pt>
                <c:pt idx="50">
                  <c:v>-1.1271713097382976E-2</c:v>
                </c:pt>
                <c:pt idx="51">
                  <c:v>-1.102495538465801E-2</c:v>
                </c:pt>
                <c:pt idx="52">
                  <c:v>-1.0553842445887569E-2</c:v>
                </c:pt>
                <c:pt idx="53">
                  <c:v>-1.0377451253534682E-2</c:v>
                </c:pt>
                <c:pt idx="54">
                  <c:v>-9.8486699780860696E-3</c:v>
                </c:pt>
                <c:pt idx="55">
                  <c:v>-9.1496298038733301E-3</c:v>
                </c:pt>
                <c:pt idx="56">
                  <c:v>-8.6053009961946213E-3</c:v>
                </c:pt>
                <c:pt idx="57">
                  <c:v>-7.9302738100079199E-3</c:v>
                </c:pt>
                <c:pt idx="58">
                  <c:v>-7.0447458388466517E-3</c:v>
                </c:pt>
                <c:pt idx="59">
                  <c:v>-6.3786589998785842E-3</c:v>
                </c:pt>
                <c:pt idx="60">
                  <c:v>-5.026828946533347E-3</c:v>
                </c:pt>
                <c:pt idx="61">
                  <c:v>-3.9052386433844196E-3</c:v>
                </c:pt>
                <c:pt idx="62">
                  <c:v>-3.0461187648158409E-3</c:v>
                </c:pt>
                <c:pt idx="63">
                  <c:v>-2.4323938670636138E-3</c:v>
                </c:pt>
                <c:pt idx="64">
                  <c:v>-2.1006925320350336E-3</c:v>
                </c:pt>
                <c:pt idx="65">
                  <c:v>-1.636868144230363E-3</c:v>
                </c:pt>
                <c:pt idx="66">
                  <c:v>-1.3400795877514136E-3</c:v>
                </c:pt>
                <c:pt idx="67">
                  <c:v>-1.1315588935349719E-3</c:v>
                </c:pt>
                <c:pt idx="68">
                  <c:v>-9.0011539681938719E-4</c:v>
                </c:pt>
                <c:pt idx="69">
                  <c:v>-6.571237795509556E-4</c:v>
                </c:pt>
                <c:pt idx="70">
                  <c:v>-4.1602966322800344E-4</c:v>
                </c:pt>
              </c:numCache>
            </c:numRef>
          </c:val>
        </c:ser>
        <c:ser>
          <c:idx val="1"/>
          <c:order val="1"/>
          <c:tx>
            <c:strRef>
              <c:f>'Graphique 1'!$B$5</c:f>
              <c:strCache>
                <c:ptCount val="1"/>
                <c:pt idx="0">
                  <c:v>Ensemble, femmes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cat>
            <c:numRef>
              <c:f>'Graphique 1'!$C$3:$BU$3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'Graphique 1'!$C$5:$BU$5</c:f>
              <c:numCache>
                <c:formatCode>0.0%</c:formatCode>
                <c:ptCount val="71"/>
                <c:pt idx="0">
                  <c:v>8.2231992280004792E-5</c:v>
                </c:pt>
                <c:pt idx="1">
                  <c:v>3.0186989470182719E-4</c:v>
                </c:pt>
                <c:pt idx="2">
                  <c:v>5.0363680698936456E-4</c:v>
                </c:pt>
                <c:pt idx="3">
                  <c:v>9.4271522218079189E-4</c:v>
                </c:pt>
                <c:pt idx="4">
                  <c:v>1.6152956851679377E-3</c:v>
                </c:pt>
                <c:pt idx="5">
                  <c:v>2.2298423515559654E-3</c:v>
                </c:pt>
                <c:pt idx="6">
                  <c:v>3.640290524424771E-3</c:v>
                </c:pt>
                <c:pt idx="7">
                  <c:v>4.9836757694272319E-3</c:v>
                </c:pt>
                <c:pt idx="8">
                  <c:v>5.9295562461775782E-3</c:v>
                </c:pt>
                <c:pt idx="9">
                  <c:v>6.4538776717434528E-3</c:v>
                </c:pt>
                <c:pt idx="10">
                  <c:v>7.2891497419112833E-3</c:v>
                </c:pt>
                <c:pt idx="11">
                  <c:v>7.6752571160186257E-3</c:v>
                </c:pt>
                <c:pt idx="12">
                  <c:v>8.4532325036651788E-3</c:v>
                </c:pt>
                <c:pt idx="13">
                  <c:v>9.0393517565413896E-3</c:v>
                </c:pt>
                <c:pt idx="14">
                  <c:v>8.9728463099103869E-3</c:v>
                </c:pt>
                <c:pt idx="15">
                  <c:v>8.6150672415396898E-3</c:v>
                </c:pt>
                <c:pt idx="16">
                  <c:v>8.3875942500669307E-3</c:v>
                </c:pt>
                <c:pt idx="17">
                  <c:v>8.3659970140607127E-3</c:v>
                </c:pt>
                <c:pt idx="18">
                  <c:v>7.3801112709131513E-3</c:v>
                </c:pt>
                <c:pt idx="19">
                  <c:v>6.938675742468885E-3</c:v>
                </c:pt>
                <c:pt idx="20">
                  <c:v>5.7129438150674101E-3</c:v>
                </c:pt>
                <c:pt idx="21">
                  <c:v>4.8003057379059858E-3</c:v>
                </c:pt>
                <c:pt idx="22">
                  <c:v>5.8721769738436583E-3</c:v>
                </c:pt>
                <c:pt idx="23">
                  <c:v>6.0151399395291794E-3</c:v>
                </c:pt>
                <c:pt idx="24">
                  <c:v>6.2717671348650169E-3</c:v>
                </c:pt>
                <c:pt idx="25">
                  <c:v>6.3786177049722625E-3</c:v>
                </c:pt>
                <c:pt idx="26">
                  <c:v>6.4632929103847865E-3</c:v>
                </c:pt>
                <c:pt idx="27">
                  <c:v>6.5157167939601099E-3</c:v>
                </c:pt>
                <c:pt idx="28">
                  <c:v>6.3371989139316557E-3</c:v>
                </c:pt>
                <c:pt idx="29">
                  <c:v>6.6516389781177913E-3</c:v>
                </c:pt>
                <c:pt idx="30">
                  <c:v>6.2630126147248284E-3</c:v>
                </c:pt>
                <c:pt idx="31">
                  <c:v>6.1749099320876069E-3</c:v>
                </c:pt>
                <c:pt idx="32">
                  <c:v>6.3471303389020109E-3</c:v>
                </c:pt>
                <c:pt idx="33">
                  <c:v>6.4914766839493064E-3</c:v>
                </c:pt>
                <c:pt idx="34">
                  <c:v>6.4360589196656645E-3</c:v>
                </c:pt>
                <c:pt idx="35">
                  <c:v>5.96509051306735E-3</c:v>
                </c:pt>
                <c:pt idx="36">
                  <c:v>5.6005390800599039E-3</c:v>
                </c:pt>
                <c:pt idx="37">
                  <c:v>5.6572369864395173E-3</c:v>
                </c:pt>
                <c:pt idx="38">
                  <c:v>5.764149498906245E-3</c:v>
                </c:pt>
                <c:pt idx="39">
                  <c:v>6.3157049151912423E-3</c:v>
                </c:pt>
                <c:pt idx="40">
                  <c:v>6.7321640454449912E-3</c:v>
                </c:pt>
                <c:pt idx="41">
                  <c:v>7.4857960858149379E-3</c:v>
                </c:pt>
                <c:pt idx="42">
                  <c:v>7.6009882269991551E-3</c:v>
                </c:pt>
                <c:pt idx="43">
                  <c:v>7.8794604277791398E-3</c:v>
                </c:pt>
                <c:pt idx="44">
                  <c:v>7.3438241978811356E-3</c:v>
                </c:pt>
                <c:pt idx="45">
                  <c:v>7.7274951725155019E-3</c:v>
                </c:pt>
                <c:pt idx="46">
                  <c:v>7.50726943710219E-3</c:v>
                </c:pt>
                <c:pt idx="47">
                  <c:v>7.4269714917597597E-3</c:v>
                </c:pt>
                <c:pt idx="48">
                  <c:v>7.9512722698724721E-3</c:v>
                </c:pt>
                <c:pt idx="49">
                  <c:v>7.4660158256868708E-3</c:v>
                </c:pt>
                <c:pt idx="50">
                  <c:v>7.6068314562436666E-3</c:v>
                </c:pt>
                <c:pt idx="51">
                  <c:v>7.8897015645469065E-3</c:v>
                </c:pt>
                <c:pt idx="52">
                  <c:v>7.4945712534082859E-3</c:v>
                </c:pt>
                <c:pt idx="53">
                  <c:v>7.2130638770136601E-3</c:v>
                </c:pt>
                <c:pt idx="54">
                  <c:v>6.8254492388255773E-3</c:v>
                </c:pt>
                <c:pt idx="55">
                  <c:v>6.6824243307805741E-3</c:v>
                </c:pt>
                <c:pt idx="56">
                  <c:v>6.2816159700227279E-3</c:v>
                </c:pt>
                <c:pt idx="57">
                  <c:v>5.7504189425543004E-3</c:v>
                </c:pt>
                <c:pt idx="58">
                  <c:v>5.1003132323327073E-3</c:v>
                </c:pt>
                <c:pt idx="59">
                  <c:v>4.5530111913988395E-3</c:v>
                </c:pt>
                <c:pt idx="60">
                  <c:v>3.8281617007350764E-3</c:v>
                </c:pt>
                <c:pt idx="61">
                  <c:v>2.7989893979339809E-3</c:v>
                </c:pt>
                <c:pt idx="62">
                  <c:v>2.364876695227731E-3</c:v>
                </c:pt>
                <c:pt idx="63">
                  <c:v>2.0208674133699858E-3</c:v>
                </c:pt>
                <c:pt idx="64">
                  <c:v>1.6670216848264253E-3</c:v>
                </c:pt>
                <c:pt idx="65">
                  <c:v>1.4136960172510028E-3</c:v>
                </c:pt>
                <c:pt idx="66">
                  <c:v>1.2103888049576682E-3</c:v>
                </c:pt>
                <c:pt idx="67">
                  <c:v>9.0664618625415467E-4</c:v>
                </c:pt>
                <c:pt idx="68">
                  <c:v>7.6345816332918097E-4</c:v>
                </c:pt>
                <c:pt idx="69">
                  <c:v>5.7023723190490708E-4</c:v>
                </c:pt>
                <c:pt idx="70">
                  <c:v>3.6330432683653229E-4</c:v>
                </c:pt>
              </c:numCache>
            </c:numRef>
          </c:val>
        </c:ser>
        <c:ser>
          <c:idx val="2"/>
          <c:order val="2"/>
          <c:tx>
            <c:strRef>
              <c:f>'Graphique 1'!$B$6</c:f>
              <c:strCache>
                <c:ptCount val="1"/>
                <c:pt idx="0">
                  <c:v>Adultes, hommes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'Graphique 1'!$C$3:$BU$3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'Graphique 1'!$C$6:$BU$6</c:f>
              <c:numCache>
                <c:formatCode>0.0%</c:formatCode>
                <c:ptCount val="71"/>
                <c:pt idx="18">
                  <c:v>-4.9802482922025367E-4</c:v>
                </c:pt>
                <c:pt idx="19">
                  <c:v>-2.1227440120107897E-3</c:v>
                </c:pt>
                <c:pt idx="20">
                  <c:v>-4.8899776269834298E-3</c:v>
                </c:pt>
                <c:pt idx="21">
                  <c:v>-7.2847724818411895E-3</c:v>
                </c:pt>
                <c:pt idx="22">
                  <c:v>-8.6321633327568481E-3</c:v>
                </c:pt>
                <c:pt idx="23">
                  <c:v>-9.2280488309781274E-3</c:v>
                </c:pt>
                <c:pt idx="24">
                  <c:v>-9.6790305029167689E-3</c:v>
                </c:pt>
                <c:pt idx="25">
                  <c:v>-9.4836436536559245E-3</c:v>
                </c:pt>
                <c:pt idx="26">
                  <c:v>-9.5267348884025566E-3</c:v>
                </c:pt>
                <c:pt idx="27">
                  <c:v>-9.6935456624888238E-3</c:v>
                </c:pt>
                <c:pt idx="28">
                  <c:v>-9.3861876747368522E-3</c:v>
                </c:pt>
                <c:pt idx="29">
                  <c:v>-9.4184802914803745E-3</c:v>
                </c:pt>
                <c:pt idx="30">
                  <c:v>-9.2654207211992114E-3</c:v>
                </c:pt>
                <c:pt idx="31">
                  <c:v>-9.0749892606969661E-3</c:v>
                </c:pt>
                <c:pt idx="32">
                  <c:v>-9.4390864497348737E-3</c:v>
                </c:pt>
                <c:pt idx="33">
                  <c:v>-9.565675985063863E-3</c:v>
                </c:pt>
                <c:pt idx="34">
                  <c:v>-9.4657216643123307E-3</c:v>
                </c:pt>
                <c:pt idx="35">
                  <c:v>-9.0020831035861077E-3</c:v>
                </c:pt>
                <c:pt idx="36">
                  <c:v>-8.6979461185272243E-3</c:v>
                </c:pt>
                <c:pt idx="37">
                  <c:v>-8.995352033855682E-3</c:v>
                </c:pt>
                <c:pt idx="38">
                  <c:v>-8.7354005985609516E-3</c:v>
                </c:pt>
                <c:pt idx="39">
                  <c:v>-9.3348787536322118E-3</c:v>
                </c:pt>
                <c:pt idx="40">
                  <c:v>-9.9058427758883794E-3</c:v>
                </c:pt>
                <c:pt idx="41">
                  <c:v>-1.0455684453561029E-2</c:v>
                </c:pt>
                <c:pt idx="42">
                  <c:v>-1.0635833482389187E-2</c:v>
                </c:pt>
                <c:pt idx="43">
                  <c:v>-1.103779810052404E-2</c:v>
                </c:pt>
                <c:pt idx="44">
                  <c:v>-1.0685717729225729E-2</c:v>
                </c:pt>
                <c:pt idx="45">
                  <c:v>-1.1002676782697484E-2</c:v>
                </c:pt>
                <c:pt idx="46">
                  <c:v>-1.0807888709578304E-2</c:v>
                </c:pt>
                <c:pt idx="47">
                  <c:v>-1.1203225495248534E-2</c:v>
                </c:pt>
                <c:pt idx="48">
                  <c:v>-1.1073951791008637E-2</c:v>
                </c:pt>
                <c:pt idx="49">
                  <c:v>-1.086165467760908E-2</c:v>
                </c:pt>
                <c:pt idx="50">
                  <c:v>-1.1271713097382976E-2</c:v>
                </c:pt>
                <c:pt idx="51">
                  <c:v>-1.102495538465801E-2</c:v>
                </c:pt>
                <c:pt idx="52">
                  <c:v>-1.0553842445887569E-2</c:v>
                </c:pt>
                <c:pt idx="53">
                  <c:v>-1.0377451253534682E-2</c:v>
                </c:pt>
                <c:pt idx="54">
                  <c:v>-9.8486699780860696E-3</c:v>
                </c:pt>
                <c:pt idx="55">
                  <c:v>-9.1496298038733301E-3</c:v>
                </c:pt>
                <c:pt idx="56">
                  <c:v>-8.6053009961946213E-3</c:v>
                </c:pt>
                <c:pt idx="57">
                  <c:v>-7.9302738100079199E-3</c:v>
                </c:pt>
                <c:pt idx="58">
                  <c:v>-7.0447458388466517E-3</c:v>
                </c:pt>
                <c:pt idx="59">
                  <c:v>-6.3786589998785842E-3</c:v>
                </c:pt>
                <c:pt idx="60">
                  <c:v>-5.026828946533347E-3</c:v>
                </c:pt>
                <c:pt idx="61">
                  <c:v>-3.9052386433844196E-3</c:v>
                </c:pt>
                <c:pt idx="62">
                  <c:v>-3.0461187648158409E-3</c:v>
                </c:pt>
                <c:pt idx="63">
                  <c:v>-2.4323938670636138E-3</c:v>
                </c:pt>
                <c:pt idx="64">
                  <c:v>-2.1006925320350336E-3</c:v>
                </c:pt>
                <c:pt idx="65">
                  <c:v>-1.636868144230363E-3</c:v>
                </c:pt>
                <c:pt idx="66">
                  <c:v>-1.3400795877514136E-3</c:v>
                </c:pt>
                <c:pt idx="67">
                  <c:v>-1.1315588935349719E-3</c:v>
                </c:pt>
                <c:pt idx="68">
                  <c:v>-9.0011539681938719E-4</c:v>
                </c:pt>
                <c:pt idx="69">
                  <c:v>-6.571237795509556E-4</c:v>
                </c:pt>
                <c:pt idx="70">
                  <c:v>-4.1602966322800344E-4</c:v>
                </c:pt>
              </c:numCache>
            </c:numRef>
          </c:val>
        </c:ser>
        <c:ser>
          <c:idx val="3"/>
          <c:order val="3"/>
          <c:tx>
            <c:strRef>
              <c:f>'Graphique 1'!$B$7</c:f>
              <c:strCache>
                <c:ptCount val="1"/>
                <c:pt idx="0">
                  <c:v>Adultes, filles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cat>
            <c:numRef>
              <c:f>'Graphique 1'!$C$3:$BU$3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'Graphique 1'!$C$7:$BU$7</c:f>
              <c:numCache>
                <c:formatCode>0.0%</c:formatCode>
                <c:ptCount val="71"/>
                <c:pt idx="18">
                  <c:v>1.8827297574881485E-4</c:v>
                </c:pt>
                <c:pt idx="19">
                  <c:v>1.0176262469935647E-3</c:v>
                </c:pt>
                <c:pt idx="20">
                  <c:v>3.0141771547760516E-3</c:v>
                </c:pt>
                <c:pt idx="21">
                  <c:v>4.8003057379059858E-3</c:v>
                </c:pt>
                <c:pt idx="22">
                  <c:v>5.8721769738436583E-3</c:v>
                </c:pt>
                <c:pt idx="23">
                  <c:v>6.0151399395291794E-3</c:v>
                </c:pt>
                <c:pt idx="24">
                  <c:v>6.2717671348650169E-3</c:v>
                </c:pt>
                <c:pt idx="25">
                  <c:v>6.3786177049722625E-3</c:v>
                </c:pt>
                <c:pt idx="26">
                  <c:v>6.4632929103847865E-3</c:v>
                </c:pt>
                <c:pt idx="27">
                  <c:v>6.5157167939601099E-3</c:v>
                </c:pt>
                <c:pt idx="28">
                  <c:v>6.3371989139316557E-3</c:v>
                </c:pt>
                <c:pt idx="29">
                  <c:v>6.6516389781177913E-3</c:v>
                </c:pt>
                <c:pt idx="30">
                  <c:v>6.2630126147248284E-3</c:v>
                </c:pt>
                <c:pt idx="31">
                  <c:v>6.1749099320876069E-3</c:v>
                </c:pt>
                <c:pt idx="32">
                  <c:v>6.3471303389020109E-3</c:v>
                </c:pt>
                <c:pt idx="33">
                  <c:v>6.4914766839493064E-3</c:v>
                </c:pt>
                <c:pt idx="34">
                  <c:v>6.4360589196656645E-3</c:v>
                </c:pt>
                <c:pt idx="35">
                  <c:v>5.96509051306735E-3</c:v>
                </c:pt>
                <c:pt idx="36">
                  <c:v>5.6005390800599039E-3</c:v>
                </c:pt>
                <c:pt idx="37">
                  <c:v>5.6572369864395173E-3</c:v>
                </c:pt>
                <c:pt idx="38">
                  <c:v>5.764149498906245E-3</c:v>
                </c:pt>
                <c:pt idx="39">
                  <c:v>6.3157049151912423E-3</c:v>
                </c:pt>
                <c:pt idx="40">
                  <c:v>6.7321640454449912E-3</c:v>
                </c:pt>
                <c:pt idx="41">
                  <c:v>7.4857960858149379E-3</c:v>
                </c:pt>
                <c:pt idx="42">
                  <c:v>7.6009882269991551E-3</c:v>
                </c:pt>
                <c:pt idx="43">
                  <c:v>7.8794604277791398E-3</c:v>
                </c:pt>
                <c:pt idx="44">
                  <c:v>7.3438241978811356E-3</c:v>
                </c:pt>
                <c:pt idx="45">
                  <c:v>7.7274951725155019E-3</c:v>
                </c:pt>
                <c:pt idx="46">
                  <c:v>7.50726943710219E-3</c:v>
                </c:pt>
                <c:pt idx="47">
                  <c:v>7.4269714917597597E-3</c:v>
                </c:pt>
                <c:pt idx="48">
                  <c:v>7.9512722698724721E-3</c:v>
                </c:pt>
                <c:pt idx="49">
                  <c:v>7.4660158256868708E-3</c:v>
                </c:pt>
                <c:pt idx="50">
                  <c:v>7.6068314562436666E-3</c:v>
                </c:pt>
                <c:pt idx="51">
                  <c:v>7.8897015645469065E-3</c:v>
                </c:pt>
                <c:pt idx="52">
                  <c:v>7.4945712534082859E-3</c:v>
                </c:pt>
                <c:pt idx="53">
                  <c:v>7.2130638770136601E-3</c:v>
                </c:pt>
                <c:pt idx="54">
                  <c:v>6.8254492388255773E-3</c:v>
                </c:pt>
                <c:pt idx="55">
                  <c:v>6.6824243307805741E-3</c:v>
                </c:pt>
                <c:pt idx="56">
                  <c:v>6.2816159700227279E-3</c:v>
                </c:pt>
                <c:pt idx="57">
                  <c:v>5.7504189425543004E-3</c:v>
                </c:pt>
                <c:pt idx="58">
                  <c:v>5.1003132323327073E-3</c:v>
                </c:pt>
                <c:pt idx="59">
                  <c:v>4.5530111913988395E-3</c:v>
                </c:pt>
                <c:pt idx="60">
                  <c:v>3.8281617007350764E-3</c:v>
                </c:pt>
                <c:pt idx="61">
                  <c:v>2.7989893979339809E-3</c:v>
                </c:pt>
                <c:pt idx="62">
                  <c:v>2.364876695227731E-3</c:v>
                </c:pt>
                <c:pt idx="63">
                  <c:v>2.0208674133699858E-3</c:v>
                </c:pt>
                <c:pt idx="64">
                  <c:v>1.6670216848264253E-3</c:v>
                </c:pt>
                <c:pt idx="65">
                  <c:v>1.4136960172510028E-3</c:v>
                </c:pt>
                <c:pt idx="66">
                  <c:v>1.2103888049576682E-3</c:v>
                </c:pt>
                <c:pt idx="67">
                  <c:v>9.0664618625415467E-4</c:v>
                </c:pt>
                <c:pt idx="68">
                  <c:v>7.6345816332918097E-4</c:v>
                </c:pt>
                <c:pt idx="69">
                  <c:v>5.7023723190490708E-4</c:v>
                </c:pt>
                <c:pt idx="70">
                  <c:v>3.6330432683653229E-4</c:v>
                </c:pt>
              </c:numCache>
            </c:numRef>
          </c:val>
        </c:ser>
        <c:ser>
          <c:idx val="4"/>
          <c:order val="4"/>
          <c:tx>
            <c:strRef>
              <c:f>'Graphique 1'!$B$8</c:f>
              <c:strCache>
                <c:ptCount val="1"/>
                <c:pt idx="0">
                  <c:v>Population générale, hommes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trendline>
            <c:trendlineType val="movingAvg"/>
            <c:period val="2"/>
            <c:dispRSqr val="0"/>
            <c:dispEq val="0"/>
          </c:trendline>
          <c:cat>
            <c:numRef>
              <c:f>'Graphique 1'!$C$3:$BU$3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'Graphique 1'!$C$8:$BU$8</c:f>
              <c:numCache>
                <c:formatCode>0.0%</c:formatCode>
                <c:ptCount val="71"/>
                <c:pt idx="0">
                  <c:v>-6.8267762425382522E-3</c:v>
                </c:pt>
                <c:pt idx="1">
                  <c:v>-6.8537584664849658E-3</c:v>
                </c:pt>
                <c:pt idx="2">
                  <c:v>-6.9848565089434276E-3</c:v>
                </c:pt>
                <c:pt idx="3">
                  <c:v>-7.0472507644450478E-3</c:v>
                </c:pt>
                <c:pt idx="4">
                  <c:v>-7.2682040583863863E-3</c:v>
                </c:pt>
                <c:pt idx="5">
                  <c:v>-7.2707347105689683E-3</c:v>
                </c:pt>
                <c:pt idx="6">
                  <c:v>-7.3129692436161046E-3</c:v>
                </c:pt>
                <c:pt idx="7">
                  <c:v>-7.2689906124431347E-3</c:v>
                </c:pt>
                <c:pt idx="8">
                  <c:v>-7.4096640955924453E-3</c:v>
                </c:pt>
                <c:pt idx="9">
                  <c:v>-7.2548155404204319E-3</c:v>
                </c:pt>
                <c:pt idx="10">
                  <c:v>-7.2221393490629095E-3</c:v>
                </c:pt>
                <c:pt idx="11">
                  <c:v>-7.1833588142649714E-3</c:v>
                </c:pt>
                <c:pt idx="12">
                  <c:v>-7.2389476672755967E-3</c:v>
                </c:pt>
                <c:pt idx="13">
                  <c:v>-7.3613423181061255E-3</c:v>
                </c:pt>
                <c:pt idx="14">
                  <c:v>-7.5057091855219062E-3</c:v>
                </c:pt>
                <c:pt idx="15">
                  <c:v>-7.2024071016392674E-3</c:v>
                </c:pt>
                <c:pt idx="16">
                  <c:v>-7.1377386789735703E-3</c:v>
                </c:pt>
                <c:pt idx="17">
                  <c:v>-6.9744261181908952E-3</c:v>
                </c:pt>
                <c:pt idx="18">
                  <c:v>-6.9843606379076514E-3</c:v>
                </c:pt>
                <c:pt idx="19">
                  <c:v>-6.8249295504050171E-3</c:v>
                </c:pt>
                <c:pt idx="20">
                  <c:v>-6.5636397125534776E-3</c:v>
                </c:pt>
                <c:pt idx="21">
                  <c:v>-6.4634737633267048E-3</c:v>
                </c:pt>
                <c:pt idx="22">
                  <c:v>-6.7286450744582851E-3</c:v>
                </c:pt>
                <c:pt idx="23">
                  <c:v>-6.6693457381799565E-3</c:v>
                </c:pt>
                <c:pt idx="24">
                  <c:v>-6.7372800700812828E-3</c:v>
                </c:pt>
                <c:pt idx="25">
                  <c:v>-6.6587956544187886E-3</c:v>
                </c:pt>
                <c:pt idx="26">
                  <c:v>-6.6751081015956996E-3</c:v>
                </c:pt>
                <c:pt idx="27">
                  <c:v>-6.6612921085989034E-3</c:v>
                </c:pt>
                <c:pt idx="28">
                  <c:v>-6.724490017158506E-3</c:v>
                </c:pt>
                <c:pt idx="29">
                  <c:v>-6.7287989654693878E-3</c:v>
                </c:pt>
                <c:pt idx="30">
                  <c:v>-6.6647461068481025E-3</c:v>
                </c:pt>
                <c:pt idx="31">
                  <c:v>-6.6085587887942995E-3</c:v>
                </c:pt>
                <c:pt idx="32">
                  <c:v>-7.0490290605733485E-3</c:v>
                </c:pt>
                <c:pt idx="33">
                  <c:v>-7.1272569912173376E-3</c:v>
                </c:pt>
                <c:pt idx="34">
                  <c:v>-7.2659298912223095E-3</c:v>
                </c:pt>
                <c:pt idx="35">
                  <c:v>-6.8822625015414751E-3</c:v>
                </c:pt>
                <c:pt idx="36">
                  <c:v>-6.7834815714146283E-3</c:v>
                </c:pt>
                <c:pt idx="37">
                  <c:v>-6.9102535665609742E-3</c:v>
                </c:pt>
                <c:pt idx="38">
                  <c:v>-6.7155472395133021E-3</c:v>
                </c:pt>
                <c:pt idx="39">
                  <c:v>-6.9332004262165443E-3</c:v>
                </c:pt>
                <c:pt idx="40">
                  <c:v>-7.3608977440740506E-3</c:v>
                </c:pt>
                <c:pt idx="41">
                  <c:v>-7.7517467142730221E-3</c:v>
                </c:pt>
                <c:pt idx="42">
                  <c:v>-7.9428451520603925E-3</c:v>
                </c:pt>
                <c:pt idx="43">
                  <c:v>-7.903260964204472E-3</c:v>
                </c:pt>
                <c:pt idx="44">
                  <c:v>-7.7809689073813446E-3</c:v>
                </c:pt>
                <c:pt idx="45">
                  <c:v>-7.6155873674493973E-3</c:v>
                </c:pt>
                <c:pt idx="46">
                  <c:v>-7.5320758454242081E-3</c:v>
                </c:pt>
                <c:pt idx="47">
                  <c:v>-7.5044780574330828E-3</c:v>
                </c:pt>
                <c:pt idx="48">
                  <c:v>-7.6726125365636491E-3</c:v>
                </c:pt>
                <c:pt idx="49">
                  <c:v>-7.6968931183154449E-3</c:v>
                </c:pt>
                <c:pt idx="50">
                  <c:v>-7.7377768302651232E-3</c:v>
                </c:pt>
                <c:pt idx="51">
                  <c:v>-7.6634987689061093E-3</c:v>
                </c:pt>
                <c:pt idx="52">
                  <c:v>-7.3752438061090901E-3</c:v>
                </c:pt>
                <c:pt idx="53">
                  <c:v>-7.3649673063676613E-3</c:v>
                </c:pt>
                <c:pt idx="54">
                  <c:v>-7.3338471241224026E-3</c:v>
                </c:pt>
                <c:pt idx="55">
                  <c:v>-7.241307329445841E-3</c:v>
                </c:pt>
                <c:pt idx="56">
                  <c:v>-7.0747972554324728E-3</c:v>
                </c:pt>
                <c:pt idx="57">
                  <c:v>-7.0154637211516761E-3</c:v>
                </c:pt>
                <c:pt idx="58">
                  <c:v>-6.9329268421968061E-3</c:v>
                </c:pt>
                <c:pt idx="59">
                  <c:v>-6.8007002656569225E-3</c:v>
                </c:pt>
                <c:pt idx="60">
                  <c:v>-6.8196972560275173E-3</c:v>
                </c:pt>
                <c:pt idx="61">
                  <c:v>-6.6388924169828098E-3</c:v>
                </c:pt>
                <c:pt idx="62">
                  <c:v>-6.7135637553701975E-3</c:v>
                </c:pt>
                <c:pt idx="63">
                  <c:v>-6.5404363678794033E-3</c:v>
                </c:pt>
                <c:pt idx="64">
                  <c:v>-6.7608766917837317E-3</c:v>
                </c:pt>
                <c:pt idx="65">
                  <c:v>-6.5895788974249386E-3</c:v>
                </c:pt>
                <c:pt idx="66">
                  <c:v>-6.5736255292739351E-3</c:v>
                </c:pt>
                <c:pt idx="67">
                  <c:v>-6.4094067214258759E-3</c:v>
                </c:pt>
                <c:pt idx="68">
                  <c:v>-6.034767604396413E-3</c:v>
                </c:pt>
                <c:pt idx="69">
                  <c:v>-4.5126487125785797E-3</c:v>
                </c:pt>
                <c:pt idx="70">
                  <c:v>-4.368264746161565E-3</c:v>
                </c:pt>
              </c:numCache>
            </c:numRef>
          </c:val>
        </c:ser>
        <c:ser>
          <c:idx val="5"/>
          <c:order val="5"/>
          <c:tx>
            <c:strRef>
              <c:f>'Graphique 1'!$B$9</c:f>
              <c:strCache>
                <c:ptCount val="1"/>
                <c:pt idx="0">
                  <c:v>Population générale, femmes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trendline>
            <c:trendlineType val="movingAvg"/>
            <c:period val="2"/>
            <c:dispRSqr val="0"/>
            <c:dispEq val="0"/>
          </c:trendline>
          <c:cat>
            <c:numRef>
              <c:f>'Graphique 1'!$C$3:$BU$3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'Graphique 1'!$C$9:$BU$9</c:f>
              <c:numCache>
                <c:formatCode>0.0%</c:formatCode>
                <c:ptCount val="71"/>
                <c:pt idx="0">
                  <c:v>6.5415649019608243E-3</c:v>
                </c:pt>
                <c:pt idx="1">
                  <c:v>6.5214735755112756E-3</c:v>
                </c:pt>
                <c:pt idx="2">
                  <c:v>6.6640963448012227E-3</c:v>
                </c:pt>
                <c:pt idx="3">
                  <c:v>6.7898423998735491E-3</c:v>
                </c:pt>
                <c:pt idx="4">
                  <c:v>6.958592443048528E-3</c:v>
                </c:pt>
                <c:pt idx="5">
                  <c:v>6.9191792452049442E-3</c:v>
                </c:pt>
                <c:pt idx="6">
                  <c:v>6.996654819794652E-3</c:v>
                </c:pt>
                <c:pt idx="7">
                  <c:v>6.9487947153416413E-3</c:v>
                </c:pt>
                <c:pt idx="8">
                  <c:v>7.073908107368322E-3</c:v>
                </c:pt>
                <c:pt idx="9">
                  <c:v>6.9237959755380322E-3</c:v>
                </c:pt>
                <c:pt idx="10">
                  <c:v>6.898284265697413E-3</c:v>
                </c:pt>
                <c:pt idx="11">
                  <c:v>6.8716269227741388E-3</c:v>
                </c:pt>
                <c:pt idx="12">
                  <c:v>6.9043544111353624E-3</c:v>
                </c:pt>
                <c:pt idx="13">
                  <c:v>7.020952500547681E-3</c:v>
                </c:pt>
                <c:pt idx="14">
                  <c:v>7.1557439272726129E-3</c:v>
                </c:pt>
                <c:pt idx="15">
                  <c:v>6.8228947692582122E-3</c:v>
                </c:pt>
                <c:pt idx="16">
                  <c:v>6.8101047163354354E-3</c:v>
                </c:pt>
                <c:pt idx="17">
                  <c:v>6.6372338138631455E-3</c:v>
                </c:pt>
                <c:pt idx="18">
                  <c:v>6.6348057556879659E-3</c:v>
                </c:pt>
                <c:pt idx="19">
                  <c:v>6.5510548476455047E-3</c:v>
                </c:pt>
                <c:pt idx="20">
                  <c:v>6.3413868945183813E-3</c:v>
                </c:pt>
                <c:pt idx="21">
                  <c:v>6.2587645205573429E-3</c:v>
                </c:pt>
                <c:pt idx="22">
                  <c:v>6.5270307509122149E-3</c:v>
                </c:pt>
                <c:pt idx="23">
                  <c:v>6.6141159641952387E-3</c:v>
                </c:pt>
                <c:pt idx="24">
                  <c:v>6.7285253814496496E-3</c:v>
                </c:pt>
                <c:pt idx="25">
                  <c:v>6.759098395655431E-3</c:v>
                </c:pt>
                <c:pt idx="26">
                  <c:v>6.850612250257973E-3</c:v>
                </c:pt>
                <c:pt idx="27">
                  <c:v>6.8300421517738814E-3</c:v>
                </c:pt>
                <c:pt idx="28">
                  <c:v>7.0004849960709917E-3</c:v>
                </c:pt>
                <c:pt idx="29">
                  <c:v>6.9798636005831988E-3</c:v>
                </c:pt>
                <c:pt idx="30">
                  <c:v>6.9823258567608456E-3</c:v>
                </c:pt>
                <c:pt idx="31">
                  <c:v>6.9014304819244067E-3</c:v>
                </c:pt>
                <c:pt idx="32">
                  <c:v>7.3338984211261029E-3</c:v>
                </c:pt>
                <c:pt idx="33">
                  <c:v>7.4276009478865535E-3</c:v>
                </c:pt>
                <c:pt idx="34">
                  <c:v>7.5192857925014314E-3</c:v>
                </c:pt>
                <c:pt idx="35">
                  <c:v>7.1214775288003605E-3</c:v>
                </c:pt>
                <c:pt idx="36">
                  <c:v>6.9848736079446607E-3</c:v>
                </c:pt>
                <c:pt idx="37">
                  <c:v>7.0252614488585628E-3</c:v>
                </c:pt>
                <c:pt idx="38">
                  <c:v>6.8839211046611394E-3</c:v>
                </c:pt>
                <c:pt idx="39">
                  <c:v>7.0715826432005448E-3</c:v>
                </c:pt>
                <c:pt idx="40">
                  <c:v>7.4344405483800164E-3</c:v>
                </c:pt>
                <c:pt idx="41">
                  <c:v>7.9032267662020039E-3</c:v>
                </c:pt>
                <c:pt idx="42">
                  <c:v>8.0320335424951556E-3</c:v>
                </c:pt>
                <c:pt idx="43">
                  <c:v>7.9985365990784194E-3</c:v>
                </c:pt>
                <c:pt idx="44">
                  <c:v>7.8552127707378905E-3</c:v>
                </c:pt>
                <c:pt idx="45">
                  <c:v>7.7705556156300462E-3</c:v>
                </c:pt>
                <c:pt idx="46">
                  <c:v>7.7624335900440588E-3</c:v>
                </c:pt>
                <c:pt idx="47">
                  <c:v>7.695080624184677E-3</c:v>
                </c:pt>
                <c:pt idx="48">
                  <c:v>7.8991743029096281E-3</c:v>
                </c:pt>
                <c:pt idx="49">
                  <c:v>7.9114000887916935E-3</c:v>
                </c:pt>
                <c:pt idx="50">
                  <c:v>8.0336408486111205E-3</c:v>
                </c:pt>
                <c:pt idx="51">
                  <c:v>7.9359713535644607E-3</c:v>
                </c:pt>
                <c:pt idx="52">
                  <c:v>7.6716036954908636E-3</c:v>
                </c:pt>
                <c:pt idx="53">
                  <c:v>7.6877451526554371E-3</c:v>
                </c:pt>
                <c:pt idx="54">
                  <c:v>7.6634987689061093E-3</c:v>
                </c:pt>
                <c:pt idx="55">
                  <c:v>7.6375082870309479E-3</c:v>
                </c:pt>
                <c:pt idx="56">
                  <c:v>7.4748625872963857E-3</c:v>
                </c:pt>
                <c:pt idx="57">
                  <c:v>7.4696986889238211E-3</c:v>
                </c:pt>
                <c:pt idx="58">
                  <c:v>7.4183161902166761E-3</c:v>
                </c:pt>
                <c:pt idx="59">
                  <c:v>7.3599914970086666E-3</c:v>
                </c:pt>
                <c:pt idx="60">
                  <c:v>7.3387716364776961E-3</c:v>
                </c:pt>
                <c:pt idx="61">
                  <c:v>7.1912243548324546E-3</c:v>
                </c:pt>
                <c:pt idx="62">
                  <c:v>7.3041632579807711E-3</c:v>
                </c:pt>
                <c:pt idx="63">
                  <c:v>7.1275989712420102E-3</c:v>
                </c:pt>
                <c:pt idx="64">
                  <c:v>7.3857938898702572E-3</c:v>
                </c:pt>
                <c:pt idx="65">
                  <c:v>7.257790766635088E-3</c:v>
                </c:pt>
                <c:pt idx="66">
                  <c:v>7.1978587673111145E-3</c:v>
                </c:pt>
                <c:pt idx="67">
                  <c:v>7.0754128194768845E-3</c:v>
                </c:pt>
                <c:pt idx="68">
                  <c:v>6.7202665638537917E-3</c:v>
                </c:pt>
                <c:pt idx="69">
                  <c:v>5.0748638731412787E-3</c:v>
                </c:pt>
                <c:pt idx="70">
                  <c:v>4.9766130120526752E-3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8398208"/>
        <c:axId val="98400896"/>
      </c:barChart>
      <c:catAx>
        <c:axId val="9839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crossAx val="984008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98400896"/>
        <c:scaling>
          <c:orientation val="minMax"/>
          <c:max val="2.0000000000000007E-2"/>
          <c:min val="-2.0000000000000007E-2"/>
        </c:scaling>
        <c:delete val="0"/>
        <c:axPos val="b"/>
        <c:numFmt formatCode="0.0%" sourceLinked="1"/>
        <c:majorTickMark val="out"/>
        <c:minorTickMark val="none"/>
        <c:tickLblPos val="nextTo"/>
        <c:crossAx val="9839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Âge moyen à l'entrée et à la sortie par type de structure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637103279406769E-2"/>
          <c:y val="0.19046244526559486"/>
          <c:w val="0.88269634041858758"/>
          <c:h val="0.7233781198294772"/>
        </c:manualLayout>
      </c:layout>
      <c:barChart>
        <c:barDir val="bar"/>
        <c:grouping val="stacked"/>
        <c:varyColors val="0"/>
        <c:ser>
          <c:idx val="3"/>
          <c:order val="3"/>
          <c:spPr>
            <a:noFill/>
            <a:ln w="28575">
              <a:noFill/>
            </a:ln>
          </c:spPr>
          <c:invertIfNegative val="0"/>
          <c:dLbls>
            <c:dLbl>
              <c:idx val="0"/>
              <c:layout>
                <c:manualLayout>
                  <c:x val="0.20552677029360966"/>
                  <c:y val="-1.0038670251908988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417962003454231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5043177892918828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778929188255613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376715216297444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7188078821753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8328913549018809E-2"/>
                  <c:y val="-2.155788021363859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'[2]Tableau 10.1.3'!$H$10:$H$16</c:f>
              <c:strCache>
                <c:ptCount val="7"/>
                <c:pt idx="0">
                  <c:v>Expérimental</c:v>
                </c:pt>
                <c:pt idx="1">
                  <c:v>CRP ou UEROS</c:v>
                </c:pt>
                <c:pt idx="2">
                  <c:v>FAM</c:v>
                </c:pt>
                <c:pt idx="3">
                  <c:v>MAS</c:v>
                </c:pt>
                <c:pt idx="4">
                  <c:v>Foyer d'hébergement pour adultes handicapés</c:v>
                </c:pt>
                <c:pt idx="5">
                  <c:v>Foyer occupationnel/de vie/d'accueil polyvalent</c:v>
                </c:pt>
                <c:pt idx="6">
                  <c:v>ESAT</c:v>
                </c:pt>
              </c:strCache>
            </c:strRef>
          </c:cat>
          <c:val>
            <c:numRef>
              <c:f>'[2]Tableau 10.1.3'!$I$10:$I$16</c:f>
              <c:numCache>
                <c:formatCode>General</c:formatCode>
                <c:ptCount val="7"/>
                <c:pt idx="0">
                  <c:v>38.082200016666668</c:v>
                </c:pt>
                <c:pt idx="1">
                  <c:v>40.082677741666672</c:v>
                </c:pt>
                <c:pt idx="2">
                  <c:v>40.552421508333332</c:v>
                </c:pt>
                <c:pt idx="3">
                  <c:v>36.677690899999995</c:v>
                </c:pt>
                <c:pt idx="4">
                  <c:v>29.603410049999994</c:v>
                </c:pt>
                <c:pt idx="5">
                  <c:v>36.127763316666666</c:v>
                </c:pt>
                <c:pt idx="6">
                  <c:v>28.693443716666671</c:v>
                </c:pt>
              </c:numCache>
            </c:numRef>
          </c:val>
        </c:ser>
        <c:ser>
          <c:idx val="4"/>
          <c:order val="4"/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6.6723103912529072E-2"/>
                  <c:y val="-2.1557880213638593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22504181795928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40,9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616237607604747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48,6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20783294575224728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47,1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21830647464403738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9951967144003371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46,2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25253151646199667"/>
                  <c:y val="-2.1557880213638593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'[2]Tableau 10.1.3'!$H$10:$H$16</c:f>
              <c:strCache>
                <c:ptCount val="7"/>
                <c:pt idx="0">
                  <c:v>Expérimental</c:v>
                </c:pt>
                <c:pt idx="1">
                  <c:v>CRP ou UEROS</c:v>
                </c:pt>
                <c:pt idx="2">
                  <c:v>FAM</c:v>
                </c:pt>
                <c:pt idx="3">
                  <c:v>MAS</c:v>
                </c:pt>
                <c:pt idx="4">
                  <c:v>Foyer d'hébergement pour adultes handicapés</c:v>
                </c:pt>
                <c:pt idx="5">
                  <c:v>Foyer occupationnel/de vie/d'accueil polyvalent</c:v>
                </c:pt>
                <c:pt idx="6">
                  <c:v>ESAT</c:v>
                </c:pt>
              </c:strCache>
            </c:strRef>
          </c:cat>
          <c:val>
            <c:numRef>
              <c:f>'[2]Tableau 10.1.3'!$K$10:$K$16</c:f>
              <c:numCache>
                <c:formatCode>General</c:formatCode>
                <c:ptCount val="7"/>
                <c:pt idx="0">
                  <c:v>2.9464280833333305</c:v>
                </c:pt>
                <c:pt idx="1">
                  <c:v>0.85743265833333027</c:v>
                </c:pt>
                <c:pt idx="2">
                  <c:v>8.0525225916666656</c:v>
                </c:pt>
                <c:pt idx="3">
                  <c:v>10.442555300000002</c:v>
                </c:pt>
                <c:pt idx="4">
                  <c:v>11.403414750000003</c:v>
                </c:pt>
                <c:pt idx="5">
                  <c:v>10.057421783333332</c:v>
                </c:pt>
                <c:pt idx="6">
                  <c:v>13.289257683333332</c:v>
                </c:pt>
              </c:numCache>
            </c:numRef>
          </c:val>
        </c:ser>
        <c:ser>
          <c:idx val="5"/>
          <c:order val="5"/>
          <c:spPr>
            <a:noFill/>
          </c:spPr>
          <c:invertIfNegative val="0"/>
          <c:cat>
            <c:strRef>
              <c:f>'[2]Tableau 10.1.3'!$H$10:$H$16</c:f>
              <c:strCache>
                <c:ptCount val="7"/>
                <c:pt idx="0">
                  <c:v>Expérimental</c:v>
                </c:pt>
                <c:pt idx="1">
                  <c:v>CRP ou UEROS</c:v>
                </c:pt>
                <c:pt idx="2">
                  <c:v>FAM</c:v>
                </c:pt>
                <c:pt idx="3">
                  <c:v>MAS</c:v>
                </c:pt>
                <c:pt idx="4">
                  <c:v>Foyer d'hébergement pour adultes handicapés</c:v>
                </c:pt>
                <c:pt idx="5">
                  <c:v>Foyer occupationnel/de vie/d'accueil polyvalent</c:v>
                </c:pt>
                <c:pt idx="6">
                  <c:v>ESAT</c:v>
                </c:pt>
              </c:strCache>
            </c:strRef>
          </c:cat>
          <c:val>
            <c:numRef>
              <c:f>'[2]Tableau 10.1.3'!$J$10:$J$16</c:f>
              <c:numCache>
                <c:formatCode>General</c:formatCode>
                <c:ptCount val="7"/>
                <c:pt idx="0">
                  <c:v>41.028628099999999</c:v>
                </c:pt>
                <c:pt idx="1">
                  <c:v>40.940110400000002</c:v>
                </c:pt>
                <c:pt idx="2">
                  <c:v>48.604944099999997</c:v>
                </c:pt>
                <c:pt idx="3">
                  <c:v>47.120246199999997</c:v>
                </c:pt>
                <c:pt idx="4">
                  <c:v>41.006824799999997</c:v>
                </c:pt>
                <c:pt idx="5">
                  <c:v>46.185185099999998</c:v>
                </c:pt>
                <c:pt idx="6">
                  <c:v>41.982701400000003</c:v>
                </c:pt>
              </c:numCache>
            </c:numRef>
          </c:val>
        </c:ser>
        <c:ser>
          <c:idx val="0"/>
          <c:order val="0"/>
          <c:spPr>
            <a:noFill/>
            <a:ln w="28575">
              <a:noFill/>
            </a:ln>
          </c:spPr>
          <c:invertIfNegative val="0"/>
          <c:dLbls>
            <c:dLbl>
              <c:idx val="0"/>
              <c:layout>
                <c:manualLayout>
                  <c:x val="0.1234207968901846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428571428571428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47716229348882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0787172011661808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59572400388726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039844509232264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721088435374149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'[2]Tableau 10.1.3'!$H$10:$H$16</c:f>
              <c:strCache>
                <c:ptCount val="7"/>
                <c:pt idx="0">
                  <c:v>Expérimental</c:v>
                </c:pt>
                <c:pt idx="1">
                  <c:v>CRP ou UEROS</c:v>
                </c:pt>
                <c:pt idx="2">
                  <c:v>FAM</c:v>
                </c:pt>
                <c:pt idx="3">
                  <c:v>MAS</c:v>
                </c:pt>
                <c:pt idx="4">
                  <c:v>Foyer d'hébergement pour adultes handicapés</c:v>
                </c:pt>
                <c:pt idx="5">
                  <c:v>Foyer occupationnel/de vie/d'accueil polyvalent</c:v>
                </c:pt>
                <c:pt idx="6">
                  <c:v>ESAT</c:v>
                </c:pt>
              </c:strCache>
            </c:strRef>
          </c:cat>
          <c:val>
            <c:numRef>
              <c:f>'[2]Tableau 10.1.3'!$I$10:$I$16</c:f>
              <c:numCache>
                <c:formatCode>General</c:formatCode>
                <c:ptCount val="7"/>
                <c:pt idx="0">
                  <c:v>38.082200016666668</c:v>
                </c:pt>
                <c:pt idx="1">
                  <c:v>40.082677741666672</c:v>
                </c:pt>
                <c:pt idx="2">
                  <c:v>40.552421508333332</c:v>
                </c:pt>
                <c:pt idx="3">
                  <c:v>36.677690899999995</c:v>
                </c:pt>
                <c:pt idx="4">
                  <c:v>29.603410049999994</c:v>
                </c:pt>
                <c:pt idx="5">
                  <c:v>36.127763316666666</c:v>
                </c:pt>
                <c:pt idx="6">
                  <c:v>28.693443716666671</c:v>
                </c:pt>
              </c:numCache>
            </c:numRef>
          </c:val>
        </c:ser>
        <c:ser>
          <c:idx val="1"/>
          <c:order val="1"/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strRef>
              <c:f>'[2]Tableau 10.1.3'!$H$10:$H$16</c:f>
              <c:strCache>
                <c:ptCount val="7"/>
                <c:pt idx="0">
                  <c:v>Expérimental</c:v>
                </c:pt>
                <c:pt idx="1">
                  <c:v>CRP ou UEROS</c:v>
                </c:pt>
                <c:pt idx="2">
                  <c:v>FAM</c:v>
                </c:pt>
                <c:pt idx="3">
                  <c:v>MAS</c:v>
                </c:pt>
                <c:pt idx="4">
                  <c:v>Foyer d'hébergement pour adultes handicapés</c:v>
                </c:pt>
                <c:pt idx="5">
                  <c:v>Foyer occupationnel/de vie/d'accueil polyvalent</c:v>
                </c:pt>
                <c:pt idx="6">
                  <c:v>ESAT</c:v>
                </c:pt>
              </c:strCache>
            </c:strRef>
          </c:cat>
          <c:val>
            <c:numRef>
              <c:f>'[2]Tableau 10.1.3'!$K$10:$K$16</c:f>
              <c:numCache>
                <c:formatCode>General</c:formatCode>
                <c:ptCount val="7"/>
                <c:pt idx="0">
                  <c:v>2.9464280833333305</c:v>
                </c:pt>
                <c:pt idx="1">
                  <c:v>0.85743265833333027</c:v>
                </c:pt>
                <c:pt idx="2">
                  <c:v>8.0525225916666656</c:v>
                </c:pt>
                <c:pt idx="3">
                  <c:v>10.442555300000002</c:v>
                </c:pt>
                <c:pt idx="4">
                  <c:v>11.403414750000003</c:v>
                </c:pt>
                <c:pt idx="5">
                  <c:v>10.057421783333332</c:v>
                </c:pt>
                <c:pt idx="6">
                  <c:v>13.289257683333332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dLbls>
            <c:dLbl>
              <c:idx val="0"/>
              <c:layout>
                <c:manualLayout>
                  <c:x val="-9.718172983479109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74635568513119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370262390670554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311953352769679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1078717201166181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28279883381924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137026239067055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'[2]Tableau 10.1.3'!$H$10:$H$16</c:f>
              <c:strCache>
                <c:ptCount val="7"/>
                <c:pt idx="0">
                  <c:v>Expérimental</c:v>
                </c:pt>
                <c:pt idx="1">
                  <c:v>CRP ou UEROS</c:v>
                </c:pt>
                <c:pt idx="2">
                  <c:v>FAM</c:v>
                </c:pt>
                <c:pt idx="3">
                  <c:v>MAS</c:v>
                </c:pt>
                <c:pt idx="4">
                  <c:v>Foyer d'hébergement pour adultes handicapés</c:v>
                </c:pt>
                <c:pt idx="5">
                  <c:v>Foyer occupationnel/de vie/d'accueil polyvalent</c:v>
                </c:pt>
                <c:pt idx="6">
                  <c:v>ESAT</c:v>
                </c:pt>
              </c:strCache>
            </c:strRef>
          </c:cat>
          <c:val>
            <c:numRef>
              <c:f>'[2]Tableau 10.1.3'!$J$10:$J$16</c:f>
              <c:numCache>
                <c:formatCode>General</c:formatCode>
                <c:ptCount val="7"/>
                <c:pt idx="0">
                  <c:v>41.028628099999999</c:v>
                </c:pt>
                <c:pt idx="1">
                  <c:v>40.940110400000002</c:v>
                </c:pt>
                <c:pt idx="2">
                  <c:v>48.604944099999997</c:v>
                </c:pt>
                <c:pt idx="3">
                  <c:v>47.120246199999997</c:v>
                </c:pt>
                <c:pt idx="4">
                  <c:v>41.006824799999997</c:v>
                </c:pt>
                <c:pt idx="5">
                  <c:v>46.185185099999998</c:v>
                </c:pt>
                <c:pt idx="6">
                  <c:v>41.982701400000003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0723072"/>
        <c:axId val="90724608"/>
      </c:barChart>
      <c:catAx>
        <c:axId val="9072307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90724608"/>
        <c:crosses val="autoZero"/>
        <c:auto val="1"/>
        <c:lblAlgn val="ctr"/>
        <c:lblOffset val="100"/>
        <c:noMultiLvlLbl val="0"/>
      </c:catAx>
      <c:valAx>
        <c:axId val="90724608"/>
        <c:scaling>
          <c:orientation val="minMax"/>
          <c:max val="50"/>
          <c:min val="25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Âge</a:t>
                </a:r>
              </a:p>
            </c:rich>
          </c:tx>
          <c:layout>
            <c:manualLayout>
              <c:xMode val="edge"/>
              <c:yMode val="edge"/>
              <c:x val="6.631916878158825E-2"/>
              <c:y val="0.106030038628463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72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Activité après</a:t>
            </a:r>
            <a:r>
              <a:rPr lang="fr-FR" baseline="0"/>
              <a:t> la sortie pour les personnes ayant été sous l'amendement Creton</a:t>
            </a:r>
            <a:endParaRPr lang="fr-FR"/>
          </a:p>
        </c:rich>
      </c:tx>
      <c:layout>
        <c:manualLayout>
          <c:xMode val="edge"/>
          <c:yMode val="edge"/>
          <c:x val="0.12182582602381545"/>
          <c:y val="3.2051282051282254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'Graphique 3'!$B$3:$B$8</c:f>
              <c:strCache>
                <c:ptCount val="6"/>
                <c:pt idx="0">
                  <c:v>Activité professionnelle</c:v>
                </c:pt>
                <c:pt idx="1">
                  <c:v>Accueil en foyer de vie, foyer occupationnel ou accueil de jour</c:v>
                </c:pt>
                <c:pt idx="2">
                  <c:v>Maison d’accueil spécialisée (MAS) ou foyer d’accueil médicalisé (FAM)</c:v>
                </c:pt>
                <c:pt idx="3">
                  <c:v>À domicile, sans activité, sans prise en charge et sans orientation médico-sociale</c:v>
                </c:pt>
                <c:pt idx="4">
                  <c:v>Autre, inconnu ou décès</c:v>
                </c:pt>
                <c:pt idx="5">
                  <c:v>Éducation générale ou professionnelle</c:v>
                </c:pt>
              </c:strCache>
            </c:strRef>
          </c:cat>
          <c:val>
            <c:numRef>
              <c:f>'Graphique 3'!$C$3:$C$8</c:f>
              <c:numCache>
                <c:formatCode>#,##0</c:formatCode>
                <c:ptCount val="6"/>
                <c:pt idx="0">
                  <c:v>39.939966427781698</c:v>
                </c:pt>
                <c:pt idx="1">
                  <c:v>21.133811708772114</c:v>
                </c:pt>
                <c:pt idx="2">
                  <c:v>16.241166794840208</c:v>
                </c:pt>
                <c:pt idx="3">
                  <c:v>12.07403557982056</c:v>
                </c:pt>
                <c:pt idx="4">
                  <c:v>7.2556602610416245</c:v>
                </c:pt>
                <c:pt idx="5">
                  <c:v>3.3553592277437914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182125389826768"/>
          <c:y val="0.20914843977836201"/>
          <c:w val="0.39817874610173448"/>
          <c:h val="0.7893088363954526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Part des adultes ou des enfants de plus de 7 ans capable</a:t>
            </a:r>
            <a:r>
              <a:rPr lang="fr-FR" sz="1600" baseline="0"/>
              <a:t> de réaliser, avec ou sans difficultés,  les activités de la vie courante en 2014</a:t>
            </a:r>
            <a:r>
              <a:rPr lang="fr-FR" sz="1600"/>
              <a:t> </a:t>
            </a:r>
          </a:p>
        </c:rich>
      </c:tx>
      <c:layout>
        <c:manualLayout>
          <c:xMode val="edge"/>
          <c:yMode val="edge"/>
          <c:x val="0.1221125088780842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841585992195337"/>
          <c:y val="0.42869291338583065"/>
          <c:w val="0.6009359634472573"/>
          <c:h val="0.51888446297154034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'Encadré 3'!$B$14</c:f>
              <c:strCache>
                <c:ptCount val="1"/>
                <c:pt idx="0">
                  <c:v>Service d'accompagnement à la vie sociale (SAVS) et services d'accompagnement médico-social pour adultes handicapés (SAMSAH)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('Encadré 3'!$C$2,'Encadré 3'!$I$2,'Encadré 3'!$F$2)</c:f>
              <c:strCache>
                <c:ptCount val="3"/>
                <c:pt idx="0">
                  <c:v>Ne pas se mettre en danger par son comportement</c:v>
                </c:pt>
                <c:pt idx="1">
                  <c:v>Faire sa toilette sans aide</c:v>
                </c:pt>
                <c:pt idx="2">
                  <c:v>Savoir lire</c:v>
                </c:pt>
              </c:strCache>
            </c:strRef>
          </c:cat>
          <c:val>
            <c:numRef>
              <c:f>('Encadré 3'!$C$14,'Encadré 3'!$I$14,'Encadré 3'!$F$14)</c:f>
              <c:numCache>
                <c:formatCode>#,##0</c:formatCode>
                <c:ptCount val="3"/>
                <c:pt idx="0">
                  <c:v>64.73</c:v>
                </c:pt>
                <c:pt idx="1">
                  <c:v>85.99</c:v>
                </c:pt>
                <c:pt idx="2">
                  <c:v>83.18</c:v>
                </c:pt>
              </c:numCache>
            </c:numRef>
          </c:val>
        </c:ser>
        <c:ser>
          <c:idx val="0"/>
          <c:order val="1"/>
          <c:tx>
            <c:strRef>
              <c:f>'Encadré 3'!$B$4</c:f>
              <c:strCache>
                <c:ptCount val="1"/>
                <c:pt idx="0">
                  <c:v>ESAT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('Encadré 3'!$C$2,'Encadré 3'!$I$2,'Encadré 3'!$F$2)</c:f>
              <c:strCache>
                <c:ptCount val="3"/>
                <c:pt idx="0">
                  <c:v>Ne pas se mettre en danger par son comportement</c:v>
                </c:pt>
                <c:pt idx="1">
                  <c:v>Faire sa toilette sans aide</c:v>
                </c:pt>
                <c:pt idx="2">
                  <c:v>Savoir lire</c:v>
                </c:pt>
              </c:strCache>
            </c:strRef>
          </c:cat>
          <c:val>
            <c:numRef>
              <c:f>('Encadré 3'!$C$4,'Encadré 3'!$I$4,'Encadré 3'!$F$4)</c:f>
              <c:numCache>
                <c:formatCode>#,##0</c:formatCode>
                <c:ptCount val="3"/>
                <c:pt idx="0">
                  <c:v>75.209999999999994</c:v>
                </c:pt>
                <c:pt idx="1">
                  <c:v>95.85</c:v>
                </c:pt>
                <c:pt idx="2">
                  <c:v>70.849999999999994</c:v>
                </c:pt>
              </c:numCache>
            </c:numRef>
          </c:val>
        </c:ser>
        <c:ser>
          <c:idx val="2"/>
          <c:order val="2"/>
          <c:tx>
            <c:strRef>
              <c:f>'Encadré 3'!$B$9</c:f>
              <c:strCache>
                <c:ptCount val="1"/>
                <c:pt idx="0">
                  <c:v>Foyer d'accueil médicalisé pour adultes handicapés (FAM)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('Encadré 3'!$C$2,'Encadré 3'!$I$2,'Encadré 3'!$F$2)</c:f>
              <c:strCache>
                <c:ptCount val="3"/>
                <c:pt idx="0">
                  <c:v>Ne pas se mettre en danger par son comportement</c:v>
                </c:pt>
                <c:pt idx="1">
                  <c:v>Faire sa toilette sans aide</c:v>
                </c:pt>
                <c:pt idx="2">
                  <c:v>Savoir lire</c:v>
                </c:pt>
              </c:strCache>
            </c:strRef>
          </c:cat>
          <c:val>
            <c:numRef>
              <c:f>('Encadré 3'!$C$9,'Encadré 3'!$I$9,'Encadré 3'!$F$9)</c:f>
              <c:numCache>
                <c:formatCode>#,##0</c:formatCode>
                <c:ptCount val="3"/>
                <c:pt idx="0">
                  <c:v>41.79</c:v>
                </c:pt>
                <c:pt idx="1">
                  <c:v>23.04</c:v>
                </c:pt>
                <c:pt idx="2">
                  <c:v>36.770000000000003</c:v>
                </c:pt>
              </c:numCache>
            </c:numRef>
          </c:val>
        </c:ser>
        <c:ser>
          <c:idx val="1"/>
          <c:order val="3"/>
          <c:tx>
            <c:strRef>
              <c:f>'Encadré 3'!$B$8</c:f>
              <c:strCache>
                <c:ptCount val="1"/>
                <c:pt idx="0">
                  <c:v>Maison d'accueil spécialisée (MAS)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('Encadré 3'!$C$2,'Encadré 3'!$I$2,'Encadré 3'!$F$2)</c:f>
              <c:strCache>
                <c:ptCount val="3"/>
                <c:pt idx="0">
                  <c:v>Ne pas se mettre en danger par son comportement</c:v>
                </c:pt>
                <c:pt idx="1">
                  <c:v>Faire sa toilette sans aide</c:v>
                </c:pt>
                <c:pt idx="2">
                  <c:v>Savoir lire</c:v>
                </c:pt>
              </c:strCache>
            </c:strRef>
          </c:cat>
          <c:val>
            <c:numRef>
              <c:f>('Encadré 3'!$C$8,'Encadré 3'!$I$8,'Encadré 3'!$F$8)</c:f>
              <c:numCache>
                <c:formatCode>#,##0</c:formatCode>
                <c:ptCount val="3"/>
                <c:pt idx="0">
                  <c:v>42.86</c:v>
                </c:pt>
                <c:pt idx="1">
                  <c:v>7.62</c:v>
                </c:pt>
                <c:pt idx="2">
                  <c:v>17.38</c:v>
                </c:pt>
              </c:numCache>
            </c:numRef>
          </c:val>
        </c:ser>
        <c:ser>
          <c:idx val="5"/>
          <c:order val="4"/>
          <c:tx>
            <c:strRef>
              <c:f>'Encadré 3'!$B$17</c:f>
              <c:strCache>
                <c:ptCount val="1"/>
                <c:pt idx="0">
                  <c:v>Institut thérapeutique, éducatif et pédagogique (ITEP)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('Encadré 3'!$C$2,'Encadré 3'!$I$2,'Encadré 3'!$F$2)</c:f>
              <c:strCache>
                <c:ptCount val="3"/>
                <c:pt idx="0">
                  <c:v>Ne pas se mettre en danger par son comportement</c:v>
                </c:pt>
                <c:pt idx="1">
                  <c:v>Faire sa toilette sans aide</c:v>
                </c:pt>
                <c:pt idx="2">
                  <c:v>Savoir lire</c:v>
                </c:pt>
              </c:strCache>
            </c:strRef>
          </c:cat>
          <c:val>
            <c:numRef>
              <c:f>('Encadré 3'!$C$17,'Encadré 3'!$I$17,'Encadré 3'!$F$17)</c:f>
              <c:numCache>
                <c:formatCode>#,##0</c:formatCode>
                <c:ptCount val="3"/>
                <c:pt idx="0">
                  <c:v>41.47</c:v>
                </c:pt>
                <c:pt idx="1">
                  <c:v>96.55</c:v>
                </c:pt>
                <c:pt idx="2">
                  <c:v>92.78</c:v>
                </c:pt>
              </c:numCache>
            </c:numRef>
          </c:val>
        </c:ser>
        <c:ser>
          <c:idx val="7"/>
          <c:order val="5"/>
          <c:tx>
            <c:strRef>
              <c:f>'Encadré 3'!$B$26</c:f>
              <c:strCache>
                <c:ptCount val="1"/>
                <c:pt idx="0">
                  <c:v>Service d'éducation spéciale et de soins à domicile (SESSAD)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('Encadré 3'!$C$2,'Encadré 3'!$I$2,'Encadré 3'!$F$2)</c:f>
              <c:strCache>
                <c:ptCount val="3"/>
                <c:pt idx="0">
                  <c:v>Ne pas se mettre en danger par son comportement</c:v>
                </c:pt>
                <c:pt idx="1">
                  <c:v>Faire sa toilette sans aide</c:v>
                </c:pt>
                <c:pt idx="2">
                  <c:v>Savoir lire</c:v>
                </c:pt>
              </c:strCache>
            </c:strRef>
          </c:cat>
          <c:val>
            <c:numRef>
              <c:f>('Encadré 3'!$C$26,'Encadré 3'!$I$26,'Encadré 3'!$F$26)</c:f>
              <c:numCache>
                <c:formatCode>#,##0</c:formatCode>
                <c:ptCount val="3"/>
                <c:pt idx="0">
                  <c:v>68.45</c:v>
                </c:pt>
                <c:pt idx="1">
                  <c:v>82.74</c:v>
                </c:pt>
                <c:pt idx="2">
                  <c:v>82.67</c:v>
                </c:pt>
              </c:numCache>
            </c:numRef>
          </c:val>
        </c:ser>
        <c:ser>
          <c:idx val="4"/>
          <c:order val="6"/>
          <c:tx>
            <c:strRef>
              <c:f>'Encadré 3'!$B$16</c:f>
              <c:strCache>
                <c:ptCount val="1"/>
                <c:pt idx="0">
                  <c:v>Institut médico-éducatif (IME)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('Encadré 3'!$C$2,'Encadré 3'!$I$2,'Encadré 3'!$F$2)</c:f>
              <c:strCache>
                <c:ptCount val="3"/>
                <c:pt idx="0">
                  <c:v>Ne pas se mettre en danger par son comportement</c:v>
                </c:pt>
                <c:pt idx="1">
                  <c:v>Faire sa toilette sans aide</c:v>
                </c:pt>
                <c:pt idx="2">
                  <c:v>Savoir lire</c:v>
                </c:pt>
              </c:strCache>
            </c:strRef>
          </c:cat>
          <c:val>
            <c:numRef>
              <c:f>('Encadré 3'!$C$16,'Encadré 3'!$I$16,'Encadré 3'!$F$16)</c:f>
              <c:numCache>
                <c:formatCode>#,##0</c:formatCode>
                <c:ptCount val="3"/>
                <c:pt idx="0">
                  <c:v>50.43</c:v>
                </c:pt>
                <c:pt idx="1">
                  <c:v>70.77</c:v>
                </c:pt>
                <c:pt idx="2">
                  <c:v>51.53</c:v>
                </c:pt>
              </c:numCache>
            </c:numRef>
          </c:val>
        </c:ser>
        <c:ser>
          <c:idx val="6"/>
          <c:order val="7"/>
          <c:tx>
            <c:strRef>
              <c:f>'Encadré 3'!$B$18</c:f>
              <c:strCache>
                <c:ptCount val="1"/>
                <c:pt idx="0">
                  <c:v>Etablissement pour enfants et adolescents polyhandicapés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('Encadré 3'!$C$2,'Encadré 3'!$I$2,'Encadré 3'!$F$2)</c:f>
              <c:strCache>
                <c:ptCount val="3"/>
                <c:pt idx="0">
                  <c:v>Ne pas se mettre en danger par son comportement</c:v>
                </c:pt>
                <c:pt idx="1">
                  <c:v>Faire sa toilette sans aide</c:v>
                </c:pt>
                <c:pt idx="2">
                  <c:v>Savoir lire</c:v>
                </c:pt>
              </c:strCache>
            </c:strRef>
          </c:cat>
          <c:val>
            <c:numRef>
              <c:f>('Encadré 3'!$C$18,'Encadré 3'!$I$18,'Encadré 3'!$F$18)</c:f>
              <c:numCache>
                <c:formatCode>#,##0</c:formatCode>
                <c:ptCount val="3"/>
                <c:pt idx="0">
                  <c:v>51.74</c:v>
                </c:pt>
                <c:pt idx="1">
                  <c:v>3.6</c:v>
                </c:pt>
                <c:pt idx="2">
                  <c:v>4.72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62176"/>
        <c:axId val="88963712"/>
      </c:barChart>
      <c:catAx>
        <c:axId val="88962176"/>
        <c:scaling>
          <c:orientation val="minMax"/>
        </c:scaling>
        <c:delete val="0"/>
        <c:axPos val="l"/>
        <c:majorTickMark val="none"/>
        <c:minorTickMark val="none"/>
        <c:tickLblPos val="nextTo"/>
        <c:crossAx val="88963712"/>
        <c:crosses val="autoZero"/>
        <c:auto val="1"/>
        <c:lblAlgn val="ctr"/>
        <c:lblOffset val="100"/>
        <c:noMultiLvlLbl val="0"/>
      </c:catAx>
      <c:valAx>
        <c:axId val="88963712"/>
        <c:scaling>
          <c:orientation val="minMax"/>
          <c:max val="100"/>
        </c:scaling>
        <c:delete val="0"/>
        <c:axPos val="b"/>
        <c:majorGridlines/>
        <c:numFmt formatCode="#,##0" sourceLinked="1"/>
        <c:majorTickMark val="none"/>
        <c:minorTickMark val="none"/>
        <c:tickLblPos val="nextTo"/>
        <c:crossAx val="8896217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"/>
          <c:y val="0.10651639133343627"/>
          <c:w val="1"/>
          <c:h val="0.3215422778035126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Nombre d'enfants</a:t>
            </a:r>
            <a:r>
              <a:rPr lang="fr-FR" baseline="0"/>
              <a:t> accompagnés par un SESSAD par âge selon le type de scolarisation fin 2014</a:t>
            </a:r>
            <a:endParaRPr lang="fr-FR"/>
          </a:p>
        </c:rich>
      </c:tx>
      <c:layout>
        <c:manualLayout>
          <c:xMode val="edge"/>
          <c:yMode val="edge"/>
          <c:x val="0.14144113564751867"/>
          <c:y val="2.464571780653130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546076477282439E-2"/>
          <c:y val="0.18256946162690951"/>
          <c:w val="0.56720909886264159"/>
          <c:h val="0.737931603281572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'Encadré 5'!$C$29</c:f>
              <c:strCache>
                <c:ptCount val="1"/>
                <c:pt idx="0">
                  <c:v>Non scolarisé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numRef>
              <c:f>'Encadré 5'!$B$30:$B$50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'Encadré 5'!$C$30:$C$50</c:f>
              <c:numCache>
                <c:formatCode>#,##0.0</c:formatCode>
                <c:ptCount val="21"/>
                <c:pt idx="0">
                  <c:v>52.0077</c:v>
                </c:pt>
                <c:pt idx="1">
                  <c:v>224.62899999999999</c:v>
                </c:pt>
                <c:pt idx="2">
                  <c:v>423.80700000000002</c:v>
                </c:pt>
                <c:pt idx="3">
                  <c:v>247.86600000000001</c:v>
                </c:pt>
                <c:pt idx="4">
                  <c:v>122.827</c:v>
                </c:pt>
                <c:pt idx="5">
                  <c:v>92.9499</c:v>
                </c:pt>
                <c:pt idx="6">
                  <c:v>66.392799999999994</c:v>
                </c:pt>
                <c:pt idx="7">
                  <c:v>57.540399999999998</c:v>
                </c:pt>
                <c:pt idx="8">
                  <c:v>67.499300000000005</c:v>
                </c:pt>
                <c:pt idx="9">
                  <c:v>48.688000000000002</c:v>
                </c:pt>
                <c:pt idx="10">
                  <c:v>39.835700000000003</c:v>
                </c:pt>
                <c:pt idx="11">
                  <c:v>29.8767</c:v>
                </c:pt>
                <c:pt idx="12">
                  <c:v>35.409500000000001</c:v>
                </c:pt>
                <c:pt idx="13">
                  <c:v>42.048699999999997</c:v>
                </c:pt>
                <c:pt idx="14">
                  <c:v>42.048699999999997</c:v>
                </c:pt>
                <c:pt idx="15">
                  <c:v>58.646900000000002</c:v>
                </c:pt>
                <c:pt idx="16">
                  <c:v>113.974</c:v>
                </c:pt>
                <c:pt idx="17">
                  <c:v>134.999</c:v>
                </c:pt>
                <c:pt idx="18">
                  <c:v>211.35</c:v>
                </c:pt>
                <c:pt idx="19">
                  <c:v>217.99</c:v>
                </c:pt>
                <c:pt idx="20">
                  <c:v>79.671300000000002</c:v>
                </c:pt>
              </c:numCache>
            </c:numRef>
          </c:val>
        </c:ser>
        <c:ser>
          <c:idx val="1"/>
          <c:order val="1"/>
          <c:tx>
            <c:strRef>
              <c:f>'Encadré 5'!$D$29</c:f>
              <c:strCache>
                <c:ptCount val="1"/>
                <c:pt idx="0">
                  <c:v>Etablissement scolaire temps complet</c:v>
                </c:pt>
              </c:strCache>
            </c:strRef>
          </c:tx>
          <c:invertIfNegative val="0"/>
          <c:cat>
            <c:numRef>
              <c:f>'Encadré 5'!$B$30:$B$50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'Encadré 5'!$D$30:$D$50</c:f>
              <c:numCache>
                <c:formatCode>#,##0.0</c:formatCode>
                <c:ptCount val="21"/>
                <c:pt idx="0">
                  <c:v>14.3851</c:v>
                </c:pt>
                <c:pt idx="1">
                  <c:v>16.598199999999999</c:v>
                </c:pt>
                <c:pt idx="2">
                  <c:v>19.9178</c:v>
                </c:pt>
                <c:pt idx="3">
                  <c:v>233.48099999999999</c:v>
                </c:pt>
                <c:pt idx="4">
                  <c:v>553.27300000000002</c:v>
                </c:pt>
                <c:pt idx="5">
                  <c:v>885.23699999999997</c:v>
                </c:pt>
                <c:pt idx="6">
                  <c:v>1514.86</c:v>
                </c:pt>
                <c:pt idx="7">
                  <c:v>1638.79</c:v>
                </c:pt>
                <c:pt idx="8">
                  <c:v>1643.22</c:v>
                </c:pt>
                <c:pt idx="9">
                  <c:v>1702.97</c:v>
                </c:pt>
                <c:pt idx="10">
                  <c:v>1797.03</c:v>
                </c:pt>
                <c:pt idx="11">
                  <c:v>1742.81</c:v>
                </c:pt>
                <c:pt idx="12">
                  <c:v>1419.7</c:v>
                </c:pt>
                <c:pt idx="13">
                  <c:v>1260.3599999999999</c:v>
                </c:pt>
                <c:pt idx="14">
                  <c:v>1193.96</c:v>
                </c:pt>
                <c:pt idx="15">
                  <c:v>951.62900000000002</c:v>
                </c:pt>
                <c:pt idx="16">
                  <c:v>939.45699999999999</c:v>
                </c:pt>
                <c:pt idx="17">
                  <c:v>795.60599999999999</c:v>
                </c:pt>
                <c:pt idx="18">
                  <c:v>531.14200000000005</c:v>
                </c:pt>
                <c:pt idx="19">
                  <c:v>285.48899999999998</c:v>
                </c:pt>
                <c:pt idx="20">
                  <c:v>116.187</c:v>
                </c:pt>
              </c:numCache>
            </c:numRef>
          </c:val>
        </c:ser>
        <c:ser>
          <c:idx val="2"/>
          <c:order val="2"/>
          <c:tx>
            <c:strRef>
              <c:f>'Encadré 5'!$E$29</c:f>
              <c:strCache>
                <c:ptCount val="1"/>
                <c:pt idx="0">
                  <c:v>Etablissement scolaire temps partiel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'Encadré 5'!$B$30:$B$50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'Encadré 5'!$E$30:$E$50</c:f>
              <c:numCache>
                <c:formatCode>#,##0.0</c:formatCode>
                <c:ptCount val="21"/>
                <c:pt idx="0">
                  <c:v>5.5362799999999996</c:v>
                </c:pt>
                <c:pt idx="1">
                  <c:v>7.7863899999999999</c:v>
                </c:pt>
                <c:pt idx="2">
                  <c:v>14.471810000000001</c:v>
                </c:pt>
                <c:pt idx="3">
                  <c:v>212.67058</c:v>
                </c:pt>
                <c:pt idx="4">
                  <c:v>350.10049999999995</c:v>
                </c:pt>
                <c:pt idx="5">
                  <c:v>378.10420000000005</c:v>
                </c:pt>
                <c:pt idx="6">
                  <c:v>325.84640000000002</c:v>
                </c:pt>
                <c:pt idx="7">
                  <c:v>238.13435999999999</c:v>
                </c:pt>
                <c:pt idx="8">
                  <c:v>180.29750000000001</c:v>
                </c:pt>
                <c:pt idx="9">
                  <c:v>167.8826</c:v>
                </c:pt>
                <c:pt idx="10">
                  <c:v>162.33542</c:v>
                </c:pt>
                <c:pt idx="11">
                  <c:v>159.96195</c:v>
                </c:pt>
                <c:pt idx="12">
                  <c:v>116.21589999999999</c:v>
                </c:pt>
                <c:pt idx="13">
                  <c:v>119.01909999999999</c:v>
                </c:pt>
                <c:pt idx="14">
                  <c:v>87.401539999999997</c:v>
                </c:pt>
                <c:pt idx="15">
                  <c:v>85.356039999999993</c:v>
                </c:pt>
                <c:pt idx="16">
                  <c:v>78.700040000000001</c:v>
                </c:pt>
                <c:pt idx="17">
                  <c:v>39.906160000000007</c:v>
                </c:pt>
                <c:pt idx="18">
                  <c:v>38.668430000000001</c:v>
                </c:pt>
                <c:pt idx="19">
                  <c:v>34.242289999999997</c:v>
                </c:pt>
                <c:pt idx="20">
                  <c:v>7.7319800000000001</c:v>
                </c:pt>
              </c:numCache>
            </c:numRef>
          </c:val>
        </c:ser>
        <c:ser>
          <c:idx val="3"/>
          <c:order val="3"/>
          <c:tx>
            <c:strRef>
              <c:f>'Encadré 5'!$F$29</c:f>
              <c:strCache>
                <c:ptCount val="1"/>
                <c:pt idx="0">
                  <c:v>Classe pour l’inclusion scolaire (CLIS)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'Encadré 5'!$B$30:$B$50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'Encadré 5'!$F$30:$F$50</c:f>
              <c:numCache>
                <c:formatCode>#,##0.0</c:formatCode>
                <c:ptCount val="21"/>
                <c:pt idx="0">
                  <c:v>8.8523700000000005</c:v>
                </c:pt>
                <c:pt idx="1">
                  <c:v>12.172000000000001</c:v>
                </c:pt>
                <c:pt idx="2">
                  <c:v>16.598199999999999</c:v>
                </c:pt>
                <c:pt idx="3">
                  <c:v>32.089799999999997</c:v>
                </c:pt>
                <c:pt idx="4">
                  <c:v>34.302900000000001</c:v>
                </c:pt>
                <c:pt idx="5">
                  <c:v>71.9255</c:v>
                </c:pt>
                <c:pt idx="6">
                  <c:v>260.03800000000001</c:v>
                </c:pt>
                <c:pt idx="7">
                  <c:v>970.44100000000003</c:v>
                </c:pt>
                <c:pt idx="8">
                  <c:v>1626.62</c:v>
                </c:pt>
                <c:pt idx="9">
                  <c:v>2047.11</c:v>
                </c:pt>
                <c:pt idx="10">
                  <c:v>2481.98</c:v>
                </c:pt>
                <c:pt idx="11">
                  <c:v>2392.35</c:v>
                </c:pt>
                <c:pt idx="12">
                  <c:v>390.61099999999999</c:v>
                </c:pt>
                <c:pt idx="13">
                  <c:v>82.990899999999996</c:v>
                </c:pt>
                <c:pt idx="14">
                  <c:v>35.409500000000001</c:v>
                </c:pt>
                <c:pt idx="15">
                  <c:v>28.770199999999999</c:v>
                </c:pt>
                <c:pt idx="16">
                  <c:v>21.0244</c:v>
                </c:pt>
                <c:pt idx="17">
                  <c:v>9.9589099999999995</c:v>
                </c:pt>
                <c:pt idx="18">
                  <c:v>13.278600000000001</c:v>
                </c:pt>
                <c:pt idx="19">
                  <c:v>9.9589099999999995</c:v>
                </c:pt>
                <c:pt idx="20">
                  <c:v>1.1065499999999999</c:v>
                </c:pt>
              </c:numCache>
            </c:numRef>
          </c:val>
        </c:ser>
        <c:ser>
          <c:idx val="4"/>
          <c:order val="4"/>
          <c:tx>
            <c:strRef>
              <c:f>'Encadré 5'!$G$29</c:f>
              <c:strCache>
                <c:ptCount val="1"/>
                <c:pt idx="0">
                  <c:v>Unité localisée pour l'intégration scolaire (ULIS)</c:v>
                </c:pt>
              </c:strCache>
            </c:strRef>
          </c:tx>
          <c:invertIfNegative val="0"/>
          <c:cat>
            <c:numRef>
              <c:f>'Encadré 5'!$B$30:$B$50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'Encadré 5'!$G$30:$G$50</c:f>
              <c:numCache>
                <c:formatCode>#,##0.0</c:formatCode>
                <c:ptCount val="21"/>
                <c:pt idx="0">
                  <c:v>8.8523700000000005</c:v>
                </c:pt>
                <c:pt idx="1">
                  <c:v>7.7458200000000001</c:v>
                </c:pt>
                <c:pt idx="2">
                  <c:v>6.6392800000000003</c:v>
                </c:pt>
                <c:pt idx="3">
                  <c:v>11.0655</c:v>
                </c:pt>
                <c:pt idx="4">
                  <c:v>7.7458200000000001</c:v>
                </c:pt>
                <c:pt idx="5">
                  <c:v>5.5327299999999999</c:v>
                </c:pt>
                <c:pt idx="6">
                  <c:v>8.8523700000000005</c:v>
                </c:pt>
                <c:pt idx="7">
                  <c:v>6.6392800000000003</c:v>
                </c:pt>
                <c:pt idx="8">
                  <c:v>16.598199999999999</c:v>
                </c:pt>
                <c:pt idx="9">
                  <c:v>22.1309</c:v>
                </c:pt>
                <c:pt idx="10">
                  <c:v>26.557099999999998</c:v>
                </c:pt>
                <c:pt idx="11">
                  <c:v>173.72800000000001</c:v>
                </c:pt>
                <c:pt idx="12">
                  <c:v>1500.48</c:v>
                </c:pt>
                <c:pt idx="13">
                  <c:v>1731.74</c:v>
                </c:pt>
                <c:pt idx="14">
                  <c:v>1612.24</c:v>
                </c:pt>
                <c:pt idx="15">
                  <c:v>1216.0899999999999</c:v>
                </c:pt>
                <c:pt idx="16">
                  <c:v>562.125</c:v>
                </c:pt>
                <c:pt idx="17">
                  <c:v>355.20100000000002</c:v>
                </c:pt>
                <c:pt idx="18">
                  <c:v>225.73500000000001</c:v>
                </c:pt>
                <c:pt idx="19">
                  <c:v>86.310599999999994</c:v>
                </c:pt>
                <c:pt idx="20">
                  <c:v>25.450600000000001</c:v>
                </c:pt>
              </c:numCache>
            </c:numRef>
          </c:val>
        </c:ser>
        <c:ser>
          <c:idx val="5"/>
          <c:order val="5"/>
          <c:tx>
            <c:strRef>
              <c:f>'Encadré 5'!$H$29</c:f>
              <c:strCache>
                <c:ptCount val="1"/>
                <c:pt idx="0">
                  <c:v>Section d'enseignement général et professionnel adapté (SEGPA)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'Encadré 5'!$B$30:$B$50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'Encadré 5'!$H$30:$H$50</c:f>
              <c:numCache>
                <c:formatCode>#,##0.0</c:formatCode>
                <c:ptCount val="21"/>
                <c:pt idx="0">
                  <c:v>4.4261799999999996</c:v>
                </c:pt>
                <c:pt idx="1">
                  <c:v>6.6392800000000003</c:v>
                </c:pt>
                <c:pt idx="2">
                  <c:v>6.6392800000000003</c:v>
                </c:pt>
                <c:pt idx="3">
                  <c:v>6.6392800000000003</c:v>
                </c:pt>
                <c:pt idx="4">
                  <c:v>2.2130899999999998</c:v>
                </c:pt>
                <c:pt idx="5">
                  <c:v>1.1065499999999999</c:v>
                </c:pt>
                <c:pt idx="6">
                  <c:v>5.5327299999999999</c:v>
                </c:pt>
                <c:pt idx="7">
                  <c:v>5.5327299999999999</c:v>
                </c:pt>
                <c:pt idx="8">
                  <c:v>7.7458200000000001</c:v>
                </c:pt>
                <c:pt idx="9">
                  <c:v>8.8523700000000005</c:v>
                </c:pt>
                <c:pt idx="10">
                  <c:v>13.278600000000001</c:v>
                </c:pt>
                <c:pt idx="11">
                  <c:v>34.302900000000001</c:v>
                </c:pt>
                <c:pt idx="12">
                  <c:v>763.51700000000005</c:v>
                </c:pt>
                <c:pt idx="13">
                  <c:v>796.71299999999997</c:v>
                </c:pt>
                <c:pt idx="14">
                  <c:v>772.36900000000003</c:v>
                </c:pt>
                <c:pt idx="15">
                  <c:v>645.11599999999999</c:v>
                </c:pt>
                <c:pt idx="16">
                  <c:v>101.80200000000001</c:v>
                </c:pt>
                <c:pt idx="17">
                  <c:v>24.344000000000001</c:v>
                </c:pt>
                <c:pt idx="18">
                  <c:v>7.7458200000000001</c:v>
                </c:pt>
                <c:pt idx="19">
                  <c:v>3.3196400000000001</c:v>
                </c:pt>
                <c:pt idx="20">
                  <c:v>1.1065499999999999</c:v>
                </c:pt>
              </c:numCache>
            </c:numRef>
          </c:val>
        </c:ser>
        <c:ser>
          <c:idx val="6"/>
          <c:order val="6"/>
          <c:tx>
            <c:strRef>
              <c:f>'Encadré 5'!$I$29</c:f>
              <c:strCache>
                <c:ptCount val="1"/>
                <c:pt idx="0">
                  <c:v>Établissement régional d’enseignement adapté (EREA)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numRef>
              <c:f>'Encadré 5'!$B$30:$B$50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'Encadré 5'!$I$30:$I$50</c:f>
              <c:numCache>
                <c:formatCode>#,##0.0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1.1065499999999999</c:v>
                </c:pt>
                <c:pt idx="3">
                  <c:v>2.2130899999999998</c:v>
                </c:pt>
                <c:pt idx="4">
                  <c:v>1.1065499999999999</c:v>
                </c:pt>
                <c:pt idx="5">
                  <c:v>0</c:v>
                </c:pt>
                <c:pt idx="6">
                  <c:v>11.0655</c:v>
                </c:pt>
                <c:pt idx="7">
                  <c:v>18.811299999999999</c:v>
                </c:pt>
                <c:pt idx="8">
                  <c:v>16.598199999999999</c:v>
                </c:pt>
                <c:pt idx="9">
                  <c:v>11.0655</c:v>
                </c:pt>
                <c:pt idx="10">
                  <c:v>19.9178</c:v>
                </c:pt>
                <c:pt idx="11">
                  <c:v>30.9833</c:v>
                </c:pt>
                <c:pt idx="12">
                  <c:v>74.138599999999997</c:v>
                </c:pt>
                <c:pt idx="13">
                  <c:v>66.392799999999994</c:v>
                </c:pt>
                <c:pt idx="14">
                  <c:v>68.605800000000002</c:v>
                </c:pt>
                <c:pt idx="15">
                  <c:v>82.990899999999996</c:v>
                </c:pt>
                <c:pt idx="16">
                  <c:v>97.376000000000005</c:v>
                </c:pt>
                <c:pt idx="17">
                  <c:v>107.33499999999999</c:v>
                </c:pt>
                <c:pt idx="18">
                  <c:v>40.9422</c:v>
                </c:pt>
                <c:pt idx="19">
                  <c:v>29.8767</c:v>
                </c:pt>
                <c:pt idx="20">
                  <c:v>4.4261799999999996</c:v>
                </c:pt>
              </c:numCache>
            </c:numRef>
          </c:val>
        </c:ser>
        <c:ser>
          <c:idx val="7"/>
          <c:order val="7"/>
          <c:tx>
            <c:strRef>
              <c:f>'Encadré 5'!$J$29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'Encadré 5'!$B$30:$B$50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'Encadré 5'!$J$30:$J$50</c:f>
              <c:numCache>
                <c:formatCode>#,##0.0</c:formatCode>
                <c:ptCount val="21"/>
                <c:pt idx="0">
                  <c:v>2.1923400000000002</c:v>
                </c:pt>
                <c:pt idx="1">
                  <c:v>2.1845599999999998</c:v>
                </c:pt>
                <c:pt idx="2">
                  <c:v>7.6682800000000002</c:v>
                </c:pt>
                <c:pt idx="3">
                  <c:v>75.297380000000004</c:v>
                </c:pt>
                <c:pt idx="4">
                  <c:v>111.93753000000001</c:v>
                </c:pt>
                <c:pt idx="5">
                  <c:v>112.64971</c:v>
                </c:pt>
                <c:pt idx="6">
                  <c:v>153.98950000000002</c:v>
                </c:pt>
                <c:pt idx="7">
                  <c:v>126.41818000000001</c:v>
                </c:pt>
                <c:pt idx="8">
                  <c:v>99.861599999999996</c:v>
                </c:pt>
                <c:pt idx="9">
                  <c:v>84.472859999999997</c:v>
                </c:pt>
                <c:pt idx="10">
                  <c:v>117.45354</c:v>
                </c:pt>
                <c:pt idx="11">
                  <c:v>144.03889999999998</c:v>
                </c:pt>
                <c:pt idx="12">
                  <c:v>130.53030000000001</c:v>
                </c:pt>
                <c:pt idx="13">
                  <c:v>123.2516</c:v>
                </c:pt>
                <c:pt idx="14">
                  <c:v>141.977</c:v>
                </c:pt>
                <c:pt idx="15">
                  <c:v>136.84843000000001</c:v>
                </c:pt>
                <c:pt idx="16">
                  <c:v>295.84604999999999</c:v>
                </c:pt>
                <c:pt idx="17">
                  <c:v>270.72555</c:v>
                </c:pt>
                <c:pt idx="18">
                  <c:v>211.48788999999999</c:v>
                </c:pt>
                <c:pt idx="19">
                  <c:v>187.66993000000002</c:v>
                </c:pt>
                <c:pt idx="20">
                  <c:v>52.174729999999997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1377664"/>
        <c:axId val="91379584"/>
      </c:barChart>
      <c:catAx>
        <c:axId val="9137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Âge</a:t>
                </a:r>
              </a:p>
            </c:rich>
          </c:tx>
          <c:layout>
            <c:manualLayout>
              <c:xMode val="edge"/>
              <c:yMode val="edge"/>
              <c:x val="0.64681388510646698"/>
              <c:y val="0.898447222747803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1379584"/>
        <c:crosses val="autoZero"/>
        <c:auto val="1"/>
        <c:lblAlgn val="ctr"/>
        <c:lblOffset val="100"/>
        <c:noMultiLvlLbl val="0"/>
      </c:catAx>
      <c:valAx>
        <c:axId val="913795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Nombre d'enfants accompagnés par un SESSAD</a:t>
                </a:r>
              </a:p>
            </c:rich>
          </c:tx>
          <c:layout>
            <c:manualLayout>
              <c:xMode val="edge"/>
              <c:yMode val="edge"/>
              <c:x val="1.6708437761069452E-3"/>
              <c:y val="7.4387956588605794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91377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352626974259756"/>
          <c:y val="0.15452671003924878"/>
          <c:w val="0.30644866760076367"/>
          <c:h val="0.7451056418317396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Nombre d'adultes</a:t>
            </a:r>
            <a:r>
              <a:rPr lang="fr-FR" baseline="0"/>
              <a:t> accompagnés par un SAVS ou SAMSAH  par âge selon l'activité ou l'accueil en journée fin 2014</a:t>
            </a:r>
            <a:endParaRPr lang="fr-FR"/>
          </a:p>
        </c:rich>
      </c:tx>
      <c:layout>
        <c:manualLayout>
          <c:xMode val="edge"/>
          <c:yMode val="edge"/>
          <c:x val="0.2256304291551571"/>
          <c:y val="6.10687022900764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009633627257294E-2"/>
          <c:y val="0.12229528560838367"/>
          <c:w val="0.58527562331862071"/>
          <c:h val="0.82629159904630245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'Encadré 5'!$W$29</c:f>
              <c:strCache>
                <c:ptCount val="1"/>
                <c:pt idx="0">
                  <c:v>Sans activité professionnelle ou accueil médico-social en journée</c:v>
                </c:pt>
              </c:strCache>
            </c:strRef>
          </c:tx>
          <c:invertIfNegative val="0"/>
          <c:cat>
            <c:numRef>
              <c:f>'Encadré 5'!$N$30:$N$82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</c:numCache>
            </c:numRef>
          </c:cat>
          <c:val>
            <c:numRef>
              <c:f>'Encadré 5'!$W$30:$W$82</c:f>
              <c:numCache>
                <c:formatCode>#,##0.0</c:formatCode>
                <c:ptCount val="53"/>
                <c:pt idx="0">
                  <c:v>12.6587</c:v>
                </c:pt>
                <c:pt idx="1">
                  <c:v>74.106200000000001</c:v>
                </c:pt>
                <c:pt idx="2">
                  <c:v>150.86799999999999</c:v>
                </c:pt>
                <c:pt idx="3">
                  <c:v>212.18</c:v>
                </c:pt>
                <c:pt idx="4">
                  <c:v>262.14100000000002</c:v>
                </c:pt>
                <c:pt idx="5">
                  <c:v>277.774</c:v>
                </c:pt>
                <c:pt idx="6">
                  <c:v>304.98</c:v>
                </c:pt>
                <c:pt idx="7">
                  <c:v>310.887</c:v>
                </c:pt>
                <c:pt idx="8">
                  <c:v>272.81900000000002</c:v>
                </c:pt>
                <c:pt idx="9">
                  <c:v>302.55200000000002</c:v>
                </c:pt>
                <c:pt idx="10">
                  <c:v>280.65699999999998</c:v>
                </c:pt>
                <c:pt idx="11">
                  <c:v>331.15600000000001</c:v>
                </c:pt>
                <c:pt idx="12">
                  <c:v>321.78500000000003</c:v>
                </c:pt>
                <c:pt idx="13">
                  <c:v>278.67599999999999</c:v>
                </c:pt>
                <c:pt idx="14">
                  <c:v>356.38099999999997</c:v>
                </c:pt>
                <c:pt idx="15">
                  <c:v>322.82100000000003</c:v>
                </c:pt>
                <c:pt idx="16">
                  <c:v>349.09</c:v>
                </c:pt>
                <c:pt idx="17">
                  <c:v>282.233</c:v>
                </c:pt>
                <c:pt idx="18">
                  <c:v>313.947</c:v>
                </c:pt>
                <c:pt idx="19">
                  <c:v>310.12</c:v>
                </c:pt>
                <c:pt idx="20">
                  <c:v>316.97199999999998</c:v>
                </c:pt>
                <c:pt idx="21">
                  <c:v>372.78199999999998</c:v>
                </c:pt>
                <c:pt idx="22">
                  <c:v>371.93</c:v>
                </c:pt>
                <c:pt idx="23">
                  <c:v>445.58199999999999</c:v>
                </c:pt>
                <c:pt idx="24">
                  <c:v>518.24699999999996</c:v>
                </c:pt>
                <c:pt idx="25">
                  <c:v>447.83199999999999</c:v>
                </c:pt>
                <c:pt idx="26">
                  <c:v>423.95600000000002</c:v>
                </c:pt>
                <c:pt idx="27">
                  <c:v>535.18600000000004</c:v>
                </c:pt>
                <c:pt idx="28">
                  <c:v>527.43299999999999</c:v>
                </c:pt>
                <c:pt idx="29">
                  <c:v>485.68099999999998</c:v>
                </c:pt>
                <c:pt idx="30">
                  <c:v>515.63400000000001</c:v>
                </c:pt>
                <c:pt idx="31">
                  <c:v>527.803</c:v>
                </c:pt>
                <c:pt idx="32">
                  <c:v>542.84699999999998</c:v>
                </c:pt>
                <c:pt idx="33">
                  <c:v>550.72799999999995</c:v>
                </c:pt>
                <c:pt idx="34">
                  <c:v>523.29499999999996</c:v>
                </c:pt>
                <c:pt idx="35">
                  <c:v>573.16200000000003</c:v>
                </c:pt>
                <c:pt idx="36">
                  <c:v>489.95400000000001</c:v>
                </c:pt>
                <c:pt idx="37">
                  <c:v>599.11199999999997</c:v>
                </c:pt>
                <c:pt idx="38">
                  <c:v>558.91999999999996</c:v>
                </c:pt>
                <c:pt idx="39">
                  <c:v>525.99199999999996</c:v>
                </c:pt>
                <c:pt idx="40">
                  <c:v>608.24900000000002</c:v>
                </c:pt>
                <c:pt idx="41">
                  <c:v>542.47699999999998</c:v>
                </c:pt>
                <c:pt idx="42">
                  <c:v>574.32600000000002</c:v>
                </c:pt>
                <c:pt idx="43">
                  <c:v>543.05899999999997</c:v>
                </c:pt>
                <c:pt idx="44">
                  <c:v>477.64299999999997</c:v>
                </c:pt>
                <c:pt idx="45">
                  <c:v>346.96</c:v>
                </c:pt>
                <c:pt idx="46">
                  <c:v>301.55</c:v>
                </c:pt>
                <c:pt idx="47">
                  <c:v>253.983</c:v>
                </c:pt>
                <c:pt idx="48">
                  <c:v>197.93799999999999</c:v>
                </c:pt>
                <c:pt idx="49">
                  <c:v>165.41499999999999</c:v>
                </c:pt>
                <c:pt idx="50">
                  <c:v>122.575</c:v>
                </c:pt>
                <c:pt idx="51">
                  <c:v>97.527799999999999</c:v>
                </c:pt>
                <c:pt idx="52">
                  <c:v>55.994900000000001</c:v>
                </c:pt>
              </c:numCache>
            </c:numRef>
          </c:val>
        </c:ser>
        <c:ser>
          <c:idx val="1"/>
          <c:order val="1"/>
          <c:tx>
            <c:strRef>
              <c:f>'Encadré 5'!$P$29</c:f>
              <c:strCache>
                <c:ptCount val="1"/>
                <c:pt idx="0">
                  <c:v>Travail dans une entreprise adaptée</c:v>
                </c:pt>
              </c:strCache>
            </c:strRef>
          </c:tx>
          <c:invertIfNegative val="0"/>
          <c:cat>
            <c:numRef>
              <c:f>'Encadré 5'!$N$30:$N$82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</c:numCache>
            </c:numRef>
          </c:cat>
          <c:val>
            <c:numRef>
              <c:f>'Encadré 5'!$P$30:$P$82</c:f>
              <c:numCache>
                <c:formatCode>#,##0.0</c:formatCode>
                <c:ptCount val="53"/>
                <c:pt idx="0">
                  <c:v>1.30633</c:v>
                </c:pt>
                <c:pt idx="1">
                  <c:v>0</c:v>
                </c:pt>
                <c:pt idx="2">
                  <c:v>5.0904499999999997</c:v>
                </c:pt>
                <c:pt idx="3">
                  <c:v>15.5411</c:v>
                </c:pt>
                <c:pt idx="4">
                  <c:v>5.0904499999999997</c:v>
                </c:pt>
                <c:pt idx="5">
                  <c:v>15.4062</c:v>
                </c:pt>
                <c:pt idx="6">
                  <c:v>7.8379899999999996</c:v>
                </c:pt>
                <c:pt idx="7">
                  <c:v>16.982299999999999</c:v>
                </c:pt>
                <c:pt idx="8">
                  <c:v>15.676</c:v>
                </c:pt>
                <c:pt idx="9">
                  <c:v>20.631499999999999</c:v>
                </c:pt>
                <c:pt idx="10">
                  <c:v>36.442399999999999</c:v>
                </c:pt>
                <c:pt idx="11">
                  <c:v>19.325199999999999</c:v>
                </c:pt>
                <c:pt idx="12">
                  <c:v>22.207599999999999</c:v>
                </c:pt>
                <c:pt idx="13">
                  <c:v>33.694899999999997</c:v>
                </c:pt>
                <c:pt idx="14">
                  <c:v>32.388500000000001</c:v>
                </c:pt>
                <c:pt idx="15">
                  <c:v>45.317</c:v>
                </c:pt>
                <c:pt idx="16">
                  <c:v>40.361400000000003</c:v>
                </c:pt>
                <c:pt idx="17">
                  <c:v>41.667700000000004</c:v>
                </c:pt>
                <c:pt idx="18">
                  <c:v>41.532899999999998</c:v>
                </c:pt>
                <c:pt idx="19">
                  <c:v>24.5505</c:v>
                </c:pt>
                <c:pt idx="20">
                  <c:v>29.910699999999999</c:v>
                </c:pt>
                <c:pt idx="21">
                  <c:v>38.785299999999999</c:v>
                </c:pt>
                <c:pt idx="22">
                  <c:v>46.893099999999997</c:v>
                </c:pt>
                <c:pt idx="23">
                  <c:v>35.001199999999997</c:v>
                </c:pt>
                <c:pt idx="24">
                  <c:v>50.946899999999999</c:v>
                </c:pt>
                <c:pt idx="25">
                  <c:v>39.189900000000002</c:v>
                </c:pt>
                <c:pt idx="26">
                  <c:v>50.812100000000001</c:v>
                </c:pt>
                <c:pt idx="27">
                  <c:v>55.902500000000003</c:v>
                </c:pt>
                <c:pt idx="28">
                  <c:v>44.2804</c:v>
                </c:pt>
                <c:pt idx="29">
                  <c:v>39.189900000000002</c:v>
                </c:pt>
                <c:pt idx="30">
                  <c:v>49.235999999999997</c:v>
                </c:pt>
                <c:pt idx="31">
                  <c:v>36.577300000000001</c:v>
                </c:pt>
                <c:pt idx="32">
                  <c:v>28.7393</c:v>
                </c:pt>
                <c:pt idx="33">
                  <c:v>42.9741</c:v>
                </c:pt>
                <c:pt idx="34">
                  <c:v>35.271000000000001</c:v>
                </c:pt>
                <c:pt idx="35">
                  <c:v>40.993299999999998</c:v>
                </c:pt>
                <c:pt idx="36">
                  <c:v>32.658299999999997</c:v>
                </c:pt>
                <c:pt idx="37">
                  <c:v>25.991800000000001</c:v>
                </c:pt>
                <c:pt idx="38">
                  <c:v>24.685400000000001</c:v>
                </c:pt>
                <c:pt idx="39">
                  <c:v>14.2348</c:v>
                </c:pt>
                <c:pt idx="40">
                  <c:v>13.0633</c:v>
                </c:pt>
                <c:pt idx="41">
                  <c:v>18.1538</c:v>
                </c:pt>
                <c:pt idx="42">
                  <c:v>7.8379899999999996</c:v>
                </c:pt>
                <c:pt idx="43">
                  <c:v>0</c:v>
                </c:pt>
                <c:pt idx="44">
                  <c:v>2.61266</c:v>
                </c:pt>
                <c:pt idx="45">
                  <c:v>1.30633</c:v>
                </c:pt>
                <c:pt idx="46">
                  <c:v>1.30633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'Encadré 5'!$Q$29</c:f>
              <c:strCache>
                <c:ptCount val="1"/>
                <c:pt idx="0">
                  <c:v>Travail en milieu ordinaire</c:v>
                </c:pt>
              </c:strCache>
            </c:strRef>
          </c:tx>
          <c:invertIfNegative val="0"/>
          <c:cat>
            <c:numRef>
              <c:f>'Encadré 5'!$N$30:$N$82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</c:numCache>
            </c:numRef>
          </c:cat>
          <c:val>
            <c:numRef>
              <c:f>'Encadré 5'!$Q$30:$Q$82</c:f>
              <c:numCache>
                <c:formatCode>#,##0.0</c:formatCode>
                <c:ptCount val="53"/>
                <c:pt idx="0">
                  <c:v>1.30633</c:v>
                </c:pt>
                <c:pt idx="1">
                  <c:v>9.1443200000000004</c:v>
                </c:pt>
                <c:pt idx="2">
                  <c:v>26.8934</c:v>
                </c:pt>
                <c:pt idx="3">
                  <c:v>37.074300000000001</c:v>
                </c:pt>
                <c:pt idx="4">
                  <c:v>46.715699999999998</c:v>
                </c:pt>
                <c:pt idx="5">
                  <c:v>66.310699999999997</c:v>
                </c:pt>
                <c:pt idx="6">
                  <c:v>69.058199999999999</c:v>
                </c:pt>
                <c:pt idx="7">
                  <c:v>63.832900000000002</c:v>
                </c:pt>
                <c:pt idx="8">
                  <c:v>69.690200000000004</c:v>
                </c:pt>
                <c:pt idx="9">
                  <c:v>62.526600000000002</c:v>
                </c:pt>
                <c:pt idx="10">
                  <c:v>59.416899999999998</c:v>
                </c:pt>
                <c:pt idx="11">
                  <c:v>58.877299999999998</c:v>
                </c:pt>
                <c:pt idx="12">
                  <c:v>73.516800000000003</c:v>
                </c:pt>
                <c:pt idx="13">
                  <c:v>55.093200000000003</c:v>
                </c:pt>
                <c:pt idx="14">
                  <c:v>51.039400000000001</c:v>
                </c:pt>
                <c:pt idx="15">
                  <c:v>57.840800000000002</c:v>
                </c:pt>
                <c:pt idx="16">
                  <c:v>53.921799999999998</c:v>
                </c:pt>
                <c:pt idx="17">
                  <c:v>64.2376</c:v>
                </c:pt>
                <c:pt idx="18">
                  <c:v>64.507300000000001</c:v>
                </c:pt>
                <c:pt idx="19">
                  <c:v>68.156499999999994</c:v>
                </c:pt>
                <c:pt idx="20">
                  <c:v>72.210400000000007</c:v>
                </c:pt>
                <c:pt idx="21">
                  <c:v>52.480600000000003</c:v>
                </c:pt>
                <c:pt idx="22">
                  <c:v>59.0122</c:v>
                </c:pt>
                <c:pt idx="23">
                  <c:v>70.094800000000006</c:v>
                </c:pt>
                <c:pt idx="24">
                  <c:v>64.642200000000003</c:v>
                </c:pt>
                <c:pt idx="25">
                  <c:v>76.896199999999993</c:v>
                </c:pt>
                <c:pt idx="26">
                  <c:v>81.219899999999996</c:v>
                </c:pt>
                <c:pt idx="27">
                  <c:v>71.4011</c:v>
                </c:pt>
                <c:pt idx="28">
                  <c:v>77.300899999999999</c:v>
                </c:pt>
                <c:pt idx="29">
                  <c:v>93.608800000000002</c:v>
                </c:pt>
                <c:pt idx="30">
                  <c:v>63.832900000000002</c:v>
                </c:pt>
                <c:pt idx="31">
                  <c:v>54.191499999999998</c:v>
                </c:pt>
                <c:pt idx="32">
                  <c:v>69.959900000000005</c:v>
                </c:pt>
                <c:pt idx="33">
                  <c:v>42.569400000000002</c:v>
                </c:pt>
                <c:pt idx="34">
                  <c:v>64.642200000000003</c:v>
                </c:pt>
                <c:pt idx="35">
                  <c:v>78.067700000000002</c:v>
                </c:pt>
                <c:pt idx="36">
                  <c:v>51.309100000000001</c:v>
                </c:pt>
                <c:pt idx="37">
                  <c:v>65.543899999999994</c:v>
                </c:pt>
                <c:pt idx="38">
                  <c:v>40.361400000000003</c:v>
                </c:pt>
                <c:pt idx="39">
                  <c:v>42.299700000000001</c:v>
                </c:pt>
                <c:pt idx="40">
                  <c:v>42.569400000000002</c:v>
                </c:pt>
                <c:pt idx="41">
                  <c:v>35.633099999999999</c:v>
                </c:pt>
                <c:pt idx="42">
                  <c:v>22.072800000000001</c:v>
                </c:pt>
                <c:pt idx="43">
                  <c:v>16.442799999999998</c:v>
                </c:pt>
                <c:pt idx="44">
                  <c:v>5.2253299999999996</c:v>
                </c:pt>
                <c:pt idx="45">
                  <c:v>6.3967799999999997</c:v>
                </c:pt>
                <c:pt idx="46">
                  <c:v>2.61266</c:v>
                </c:pt>
                <c:pt idx="47">
                  <c:v>2.61266</c:v>
                </c:pt>
                <c:pt idx="48">
                  <c:v>1.30633</c:v>
                </c:pt>
                <c:pt idx="49">
                  <c:v>1.30633</c:v>
                </c:pt>
                <c:pt idx="50">
                  <c:v>1.30633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3"/>
          <c:order val="3"/>
          <c:tx>
            <c:strRef>
              <c:f>'Encadré 5'!$R$29</c:f>
              <c:strCache>
                <c:ptCount val="1"/>
                <c:pt idx="0">
                  <c:v>En formation ou en stage</c:v>
                </c:pt>
              </c:strCache>
            </c:strRef>
          </c:tx>
          <c:invertIfNegative val="0"/>
          <c:cat>
            <c:numRef>
              <c:f>'Encadré 5'!$N$30:$N$82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</c:numCache>
            </c:numRef>
          </c:cat>
          <c:val>
            <c:numRef>
              <c:f>'Encadré 5'!$R$30:$R$82</c:f>
              <c:numCache>
                <c:formatCode>#,##0.0</c:formatCode>
                <c:ptCount val="53"/>
                <c:pt idx="0">
                  <c:v>7.5682299999999998</c:v>
                </c:pt>
                <c:pt idx="1">
                  <c:v>29.7759</c:v>
                </c:pt>
                <c:pt idx="2">
                  <c:v>55.86</c:v>
                </c:pt>
                <c:pt idx="3">
                  <c:v>73.296999999999997</c:v>
                </c:pt>
                <c:pt idx="4">
                  <c:v>74.468400000000003</c:v>
                </c:pt>
                <c:pt idx="5">
                  <c:v>43.833300000000001</c:v>
                </c:pt>
                <c:pt idx="6">
                  <c:v>45.409399999999998</c:v>
                </c:pt>
                <c:pt idx="7">
                  <c:v>45.948900000000002</c:v>
                </c:pt>
                <c:pt idx="8">
                  <c:v>28.831700000000001</c:v>
                </c:pt>
                <c:pt idx="9">
                  <c:v>31.444400000000002</c:v>
                </c:pt>
                <c:pt idx="10">
                  <c:v>16.3079</c:v>
                </c:pt>
                <c:pt idx="11">
                  <c:v>20.858799999999999</c:v>
                </c:pt>
                <c:pt idx="12">
                  <c:v>15.9033</c:v>
                </c:pt>
                <c:pt idx="13">
                  <c:v>12.3889</c:v>
                </c:pt>
                <c:pt idx="14">
                  <c:v>16.0382</c:v>
                </c:pt>
                <c:pt idx="15">
                  <c:v>13.8301</c:v>
                </c:pt>
                <c:pt idx="16">
                  <c:v>11.3523</c:v>
                </c:pt>
                <c:pt idx="17">
                  <c:v>14.5969</c:v>
                </c:pt>
                <c:pt idx="18">
                  <c:v>11.082599999999999</c:v>
                </c:pt>
                <c:pt idx="19">
                  <c:v>10.045999999999999</c:v>
                </c:pt>
                <c:pt idx="20">
                  <c:v>17.3445</c:v>
                </c:pt>
                <c:pt idx="21">
                  <c:v>8.7396799999999999</c:v>
                </c:pt>
                <c:pt idx="22">
                  <c:v>8.7396799999999999</c:v>
                </c:pt>
                <c:pt idx="23">
                  <c:v>12.119199999999999</c:v>
                </c:pt>
                <c:pt idx="24">
                  <c:v>12.5238</c:v>
                </c:pt>
                <c:pt idx="25">
                  <c:v>8.7396799999999999</c:v>
                </c:pt>
                <c:pt idx="26">
                  <c:v>11.082599999999999</c:v>
                </c:pt>
                <c:pt idx="27">
                  <c:v>1.1714500000000001</c:v>
                </c:pt>
                <c:pt idx="28">
                  <c:v>2.61266</c:v>
                </c:pt>
                <c:pt idx="29">
                  <c:v>11.3523</c:v>
                </c:pt>
                <c:pt idx="30">
                  <c:v>8.8745600000000007</c:v>
                </c:pt>
                <c:pt idx="31">
                  <c:v>1.30633</c:v>
                </c:pt>
                <c:pt idx="32">
                  <c:v>7.5682299999999998</c:v>
                </c:pt>
                <c:pt idx="33">
                  <c:v>7.5682299999999998</c:v>
                </c:pt>
                <c:pt idx="34">
                  <c:v>2.61266</c:v>
                </c:pt>
                <c:pt idx="35">
                  <c:v>1.30633</c:v>
                </c:pt>
                <c:pt idx="36">
                  <c:v>6.3967799999999997</c:v>
                </c:pt>
                <c:pt idx="37">
                  <c:v>0</c:v>
                </c:pt>
                <c:pt idx="38">
                  <c:v>2.61266</c:v>
                </c:pt>
                <c:pt idx="39">
                  <c:v>1.30633</c:v>
                </c:pt>
                <c:pt idx="40">
                  <c:v>1.30633</c:v>
                </c:pt>
                <c:pt idx="41">
                  <c:v>1.30633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4"/>
          <c:order val="4"/>
          <c:tx>
            <c:strRef>
              <c:f>'Encadré 5'!$S$29</c:f>
              <c:strCache>
                <c:ptCount val="1"/>
                <c:pt idx="0">
                  <c:v>Demandeur d'emploi en milieu ordinaire</c:v>
                </c:pt>
              </c:strCache>
            </c:strRef>
          </c:tx>
          <c:invertIfNegative val="0"/>
          <c:cat>
            <c:numRef>
              <c:f>'Encadré 5'!$N$30:$N$82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</c:numCache>
            </c:numRef>
          </c:cat>
          <c:val>
            <c:numRef>
              <c:f>'Encadré 5'!$S$30:$S$82</c:f>
              <c:numCache>
                <c:formatCode>#,##0.0</c:formatCode>
                <c:ptCount val="53"/>
                <c:pt idx="0">
                  <c:v>3.7841200000000002</c:v>
                </c:pt>
                <c:pt idx="1">
                  <c:v>7.7031099999999997</c:v>
                </c:pt>
                <c:pt idx="2">
                  <c:v>43.740900000000003</c:v>
                </c:pt>
                <c:pt idx="3">
                  <c:v>69.193100000000001</c:v>
                </c:pt>
                <c:pt idx="4">
                  <c:v>57.436100000000003</c:v>
                </c:pt>
                <c:pt idx="5">
                  <c:v>51.444000000000003</c:v>
                </c:pt>
                <c:pt idx="6">
                  <c:v>59.147100000000002</c:v>
                </c:pt>
                <c:pt idx="7">
                  <c:v>44.642600000000002</c:v>
                </c:pt>
                <c:pt idx="8">
                  <c:v>55.363</c:v>
                </c:pt>
                <c:pt idx="9">
                  <c:v>49.598100000000002</c:v>
                </c:pt>
                <c:pt idx="10">
                  <c:v>52.480600000000003</c:v>
                </c:pt>
                <c:pt idx="11">
                  <c:v>39.686999999999998</c:v>
                </c:pt>
                <c:pt idx="12">
                  <c:v>41.625300000000003</c:v>
                </c:pt>
                <c:pt idx="13">
                  <c:v>39.417200000000001</c:v>
                </c:pt>
                <c:pt idx="14">
                  <c:v>46.8506</c:v>
                </c:pt>
                <c:pt idx="15">
                  <c:v>30.677600000000002</c:v>
                </c:pt>
                <c:pt idx="16">
                  <c:v>36.307499999999997</c:v>
                </c:pt>
                <c:pt idx="17">
                  <c:v>41.1282</c:v>
                </c:pt>
                <c:pt idx="18">
                  <c:v>46.985500000000002</c:v>
                </c:pt>
                <c:pt idx="19">
                  <c:v>29.2364</c:v>
                </c:pt>
                <c:pt idx="20">
                  <c:v>28.064900000000002</c:v>
                </c:pt>
                <c:pt idx="21">
                  <c:v>26.623699999999999</c:v>
                </c:pt>
                <c:pt idx="22">
                  <c:v>28.064900000000002</c:v>
                </c:pt>
                <c:pt idx="23">
                  <c:v>30.677600000000002</c:v>
                </c:pt>
                <c:pt idx="24">
                  <c:v>35.902900000000002</c:v>
                </c:pt>
                <c:pt idx="25">
                  <c:v>29.640999999999998</c:v>
                </c:pt>
                <c:pt idx="26">
                  <c:v>33.4251</c:v>
                </c:pt>
                <c:pt idx="27">
                  <c:v>28.4695</c:v>
                </c:pt>
                <c:pt idx="28">
                  <c:v>32.1188</c:v>
                </c:pt>
                <c:pt idx="29">
                  <c:v>31.0822</c:v>
                </c:pt>
                <c:pt idx="30">
                  <c:v>27.028300000000002</c:v>
                </c:pt>
                <c:pt idx="31">
                  <c:v>27.795100000000001</c:v>
                </c:pt>
                <c:pt idx="32">
                  <c:v>16.8474</c:v>
                </c:pt>
                <c:pt idx="33">
                  <c:v>33.155299999999997</c:v>
                </c:pt>
                <c:pt idx="34">
                  <c:v>18.6508</c:v>
                </c:pt>
                <c:pt idx="35">
                  <c:v>16.5777</c:v>
                </c:pt>
                <c:pt idx="36">
                  <c:v>16.712599999999998</c:v>
                </c:pt>
                <c:pt idx="37">
                  <c:v>23.109300000000001</c:v>
                </c:pt>
                <c:pt idx="38">
                  <c:v>15.4062</c:v>
                </c:pt>
                <c:pt idx="39">
                  <c:v>20.631499999999999</c:v>
                </c:pt>
                <c:pt idx="40">
                  <c:v>13.8301</c:v>
                </c:pt>
                <c:pt idx="41">
                  <c:v>8.8745600000000007</c:v>
                </c:pt>
                <c:pt idx="42">
                  <c:v>9.0094399999999997</c:v>
                </c:pt>
                <c:pt idx="43">
                  <c:v>1.30633</c:v>
                </c:pt>
                <c:pt idx="44">
                  <c:v>1.30633</c:v>
                </c:pt>
                <c:pt idx="45">
                  <c:v>0</c:v>
                </c:pt>
                <c:pt idx="46">
                  <c:v>1.30633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5"/>
          <c:order val="5"/>
          <c:tx>
            <c:strRef>
              <c:f>'Encadré 5'!$T$29</c:f>
              <c:strCache>
                <c:ptCount val="1"/>
                <c:pt idx="0">
                  <c:v>Accueil en foyer occupationnel, foyer de vie ou accueil de jour</c:v>
                </c:pt>
              </c:strCache>
            </c:strRef>
          </c:tx>
          <c:invertIfNegative val="0"/>
          <c:cat>
            <c:numRef>
              <c:f>'Encadré 5'!$N$30:$N$82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</c:numCache>
            </c:numRef>
          </c:cat>
          <c:val>
            <c:numRef>
              <c:f>'Encadré 5'!$T$30:$T$82</c:f>
              <c:numCache>
                <c:formatCode>#,##0.0</c:formatCode>
                <c:ptCount val="53"/>
                <c:pt idx="0">
                  <c:v>2.4777800000000001</c:v>
                </c:pt>
                <c:pt idx="1">
                  <c:v>1.1714500000000001</c:v>
                </c:pt>
                <c:pt idx="2">
                  <c:v>9.6413799999999998</c:v>
                </c:pt>
                <c:pt idx="3">
                  <c:v>21.533200000000001</c:v>
                </c:pt>
                <c:pt idx="4">
                  <c:v>25.317399999999999</c:v>
                </c:pt>
                <c:pt idx="5">
                  <c:v>15.5411</c:v>
                </c:pt>
                <c:pt idx="6">
                  <c:v>27.525400000000001</c:v>
                </c:pt>
                <c:pt idx="7">
                  <c:v>27.255600000000001</c:v>
                </c:pt>
                <c:pt idx="8">
                  <c:v>22.569800000000001</c:v>
                </c:pt>
                <c:pt idx="9">
                  <c:v>27.525400000000001</c:v>
                </c:pt>
                <c:pt idx="10">
                  <c:v>24.415700000000001</c:v>
                </c:pt>
                <c:pt idx="11">
                  <c:v>22.569800000000001</c:v>
                </c:pt>
                <c:pt idx="12">
                  <c:v>23.109300000000001</c:v>
                </c:pt>
                <c:pt idx="13">
                  <c:v>21.128599999999999</c:v>
                </c:pt>
                <c:pt idx="14">
                  <c:v>16.712599999999998</c:v>
                </c:pt>
                <c:pt idx="15">
                  <c:v>16.3079</c:v>
                </c:pt>
                <c:pt idx="16">
                  <c:v>23.109300000000001</c:v>
                </c:pt>
                <c:pt idx="17">
                  <c:v>22.704699999999999</c:v>
                </c:pt>
                <c:pt idx="18">
                  <c:v>30.407800000000002</c:v>
                </c:pt>
                <c:pt idx="19">
                  <c:v>23.741299999999999</c:v>
                </c:pt>
                <c:pt idx="20">
                  <c:v>20.496700000000001</c:v>
                </c:pt>
                <c:pt idx="21">
                  <c:v>32.076300000000003</c:v>
                </c:pt>
                <c:pt idx="22">
                  <c:v>30.2729</c:v>
                </c:pt>
                <c:pt idx="23">
                  <c:v>26.084199999999999</c:v>
                </c:pt>
                <c:pt idx="24">
                  <c:v>32.750700000000002</c:v>
                </c:pt>
                <c:pt idx="25">
                  <c:v>25.182500000000001</c:v>
                </c:pt>
                <c:pt idx="26">
                  <c:v>35.363399999999999</c:v>
                </c:pt>
                <c:pt idx="27">
                  <c:v>35.633099999999999</c:v>
                </c:pt>
                <c:pt idx="28">
                  <c:v>40.318899999999999</c:v>
                </c:pt>
                <c:pt idx="29">
                  <c:v>38.742899999999999</c:v>
                </c:pt>
                <c:pt idx="30">
                  <c:v>43.698399999999999</c:v>
                </c:pt>
                <c:pt idx="31">
                  <c:v>39.012599999999999</c:v>
                </c:pt>
                <c:pt idx="32">
                  <c:v>34.596600000000002</c:v>
                </c:pt>
                <c:pt idx="33">
                  <c:v>32.750700000000002</c:v>
                </c:pt>
                <c:pt idx="34">
                  <c:v>29.2364</c:v>
                </c:pt>
                <c:pt idx="35">
                  <c:v>37.301600000000001</c:v>
                </c:pt>
                <c:pt idx="36">
                  <c:v>31.3095</c:v>
                </c:pt>
                <c:pt idx="37">
                  <c:v>22.3001</c:v>
                </c:pt>
                <c:pt idx="38">
                  <c:v>35.363399999999999</c:v>
                </c:pt>
                <c:pt idx="39">
                  <c:v>27.93</c:v>
                </c:pt>
                <c:pt idx="40">
                  <c:v>24.912700000000001</c:v>
                </c:pt>
                <c:pt idx="41">
                  <c:v>28.831700000000001</c:v>
                </c:pt>
                <c:pt idx="42">
                  <c:v>27.795100000000001</c:v>
                </c:pt>
                <c:pt idx="43">
                  <c:v>25.722000000000001</c:v>
                </c:pt>
                <c:pt idx="44">
                  <c:v>24.145900000000001</c:v>
                </c:pt>
                <c:pt idx="45">
                  <c:v>15.1365</c:v>
                </c:pt>
                <c:pt idx="46">
                  <c:v>22.3001</c:v>
                </c:pt>
                <c:pt idx="47">
                  <c:v>10.947699999999999</c:v>
                </c:pt>
                <c:pt idx="48">
                  <c:v>7.4333499999999999</c:v>
                </c:pt>
                <c:pt idx="49">
                  <c:v>6.2618999999999998</c:v>
                </c:pt>
                <c:pt idx="50">
                  <c:v>1.1714500000000001</c:v>
                </c:pt>
                <c:pt idx="51">
                  <c:v>4.8206899999999999</c:v>
                </c:pt>
                <c:pt idx="52">
                  <c:v>0</c:v>
                </c:pt>
              </c:numCache>
            </c:numRef>
          </c:val>
        </c:ser>
        <c:ser>
          <c:idx val="6"/>
          <c:order val="6"/>
          <c:tx>
            <c:strRef>
              <c:f>'Encadré 5'!$U$29</c:f>
              <c:strCache>
                <c:ptCount val="1"/>
                <c:pt idx="0">
                  <c:v>Accueil en MAS ou en FAM</c:v>
                </c:pt>
              </c:strCache>
            </c:strRef>
          </c:tx>
          <c:invertIfNegative val="0"/>
          <c:cat>
            <c:numRef>
              <c:f>'Encadré 5'!$N$30:$N$82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</c:numCache>
            </c:numRef>
          </c:cat>
          <c:val>
            <c:numRef>
              <c:f>'Encadré 5'!$U$30:$U$82</c:f>
              <c:numCache>
                <c:formatCode>#,##0.0</c:formatCode>
                <c:ptCount val="53"/>
                <c:pt idx="0">
                  <c:v>0</c:v>
                </c:pt>
                <c:pt idx="1">
                  <c:v>1.2042600000000001</c:v>
                </c:pt>
                <c:pt idx="2">
                  <c:v>3.48983</c:v>
                </c:pt>
                <c:pt idx="3">
                  <c:v>4.8068399999999993</c:v>
                </c:pt>
                <c:pt idx="4">
                  <c:v>3.67422</c:v>
                </c:pt>
                <c:pt idx="5">
                  <c:v>5.91594</c:v>
                </c:pt>
                <c:pt idx="6">
                  <c:v>7.3652100000000003</c:v>
                </c:pt>
                <c:pt idx="7">
                  <c:v>9.8951200000000004</c:v>
                </c:pt>
                <c:pt idx="8">
                  <c:v>6.0499600000000004</c:v>
                </c:pt>
                <c:pt idx="9">
                  <c:v>8.8752800000000001</c:v>
                </c:pt>
                <c:pt idx="10">
                  <c:v>11.93051</c:v>
                </c:pt>
                <c:pt idx="11">
                  <c:v>13.342179999999999</c:v>
                </c:pt>
                <c:pt idx="12">
                  <c:v>4.9727300000000003</c:v>
                </c:pt>
                <c:pt idx="13">
                  <c:v>3.7385200000000003</c:v>
                </c:pt>
                <c:pt idx="14">
                  <c:v>3.7048899999999998</c:v>
                </c:pt>
                <c:pt idx="15">
                  <c:v>3.65876</c:v>
                </c:pt>
                <c:pt idx="16">
                  <c:v>5.9599799999999998</c:v>
                </c:pt>
                <c:pt idx="17">
                  <c:v>5.0000099999999996</c:v>
                </c:pt>
                <c:pt idx="18">
                  <c:v>4.97065</c:v>
                </c:pt>
                <c:pt idx="19">
                  <c:v>4.8750400000000003</c:v>
                </c:pt>
                <c:pt idx="20">
                  <c:v>10.135390000000001</c:v>
                </c:pt>
                <c:pt idx="21">
                  <c:v>1.2042600000000001</c:v>
                </c:pt>
                <c:pt idx="22">
                  <c:v>2.5177399999999999</c:v>
                </c:pt>
                <c:pt idx="23">
                  <c:v>2.5205199999999999</c:v>
                </c:pt>
                <c:pt idx="24">
                  <c:v>15.275379999999998</c:v>
                </c:pt>
                <c:pt idx="25">
                  <c:v>3.53552</c:v>
                </c:pt>
                <c:pt idx="26">
                  <c:v>12.59722</c:v>
                </c:pt>
                <c:pt idx="27">
                  <c:v>8.7198399999999996</c:v>
                </c:pt>
                <c:pt idx="28">
                  <c:v>7.4895800000000001</c:v>
                </c:pt>
                <c:pt idx="29">
                  <c:v>9.5264300000000013</c:v>
                </c:pt>
                <c:pt idx="30">
                  <c:v>12.547029999999999</c:v>
                </c:pt>
                <c:pt idx="31">
                  <c:v>10.10439</c:v>
                </c:pt>
                <c:pt idx="32">
                  <c:v>19.618310000000001</c:v>
                </c:pt>
                <c:pt idx="33">
                  <c:v>11.23546</c:v>
                </c:pt>
                <c:pt idx="34">
                  <c:v>10.826919999999999</c:v>
                </c:pt>
                <c:pt idx="35">
                  <c:v>9.7502500000000012</c:v>
                </c:pt>
                <c:pt idx="36">
                  <c:v>19.065390000000001</c:v>
                </c:pt>
                <c:pt idx="37">
                  <c:v>12.234069999999999</c:v>
                </c:pt>
                <c:pt idx="38">
                  <c:v>8.5882400000000008</c:v>
                </c:pt>
                <c:pt idx="39">
                  <c:v>12.46574</c:v>
                </c:pt>
                <c:pt idx="40">
                  <c:v>6.0972999999999997</c:v>
                </c:pt>
                <c:pt idx="41">
                  <c:v>7.2105600000000001</c:v>
                </c:pt>
                <c:pt idx="42">
                  <c:v>4.8667199999999999</c:v>
                </c:pt>
                <c:pt idx="43">
                  <c:v>10.25146</c:v>
                </c:pt>
                <c:pt idx="44">
                  <c:v>5.0357500000000002</c:v>
                </c:pt>
                <c:pt idx="45">
                  <c:v>4.6936900000000001</c:v>
                </c:pt>
                <c:pt idx="46">
                  <c:v>0</c:v>
                </c:pt>
                <c:pt idx="47">
                  <c:v>5.1831899999999997</c:v>
                </c:pt>
                <c:pt idx="48">
                  <c:v>5.3029200000000003</c:v>
                </c:pt>
                <c:pt idx="49">
                  <c:v>0</c:v>
                </c:pt>
                <c:pt idx="50">
                  <c:v>2.6606100000000001</c:v>
                </c:pt>
                <c:pt idx="51">
                  <c:v>2.4887299999999999</c:v>
                </c:pt>
                <c:pt idx="52">
                  <c:v>0</c:v>
                </c:pt>
              </c:numCache>
            </c:numRef>
          </c:val>
        </c:ser>
        <c:ser>
          <c:idx val="7"/>
          <c:order val="7"/>
          <c:tx>
            <c:strRef>
              <c:f>'Encadré 5'!$V$29</c:f>
              <c:strCache>
                <c:ptCount val="1"/>
                <c:pt idx="0">
                  <c:v>Autre activité ou accueil en journée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'Encadré 5'!$N$30:$N$82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</c:numCache>
            </c:numRef>
          </c:cat>
          <c:val>
            <c:numRef>
              <c:f>'Encadré 5'!$V$30:$V$82</c:f>
              <c:numCache>
                <c:formatCode>#,##0.0</c:formatCode>
                <c:ptCount val="53"/>
                <c:pt idx="0">
                  <c:v>5.0904499999999997</c:v>
                </c:pt>
                <c:pt idx="1">
                  <c:v>11.4872</c:v>
                </c:pt>
                <c:pt idx="2">
                  <c:v>41.220599999999997</c:v>
                </c:pt>
                <c:pt idx="3">
                  <c:v>59.466799999999999</c:v>
                </c:pt>
                <c:pt idx="4">
                  <c:v>48.519100000000002</c:v>
                </c:pt>
                <c:pt idx="5">
                  <c:v>61.042900000000003</c:v>
                </c:pt>
                <c:pt idx="6">
                  <c:v>57.798299999999998</c:v>
                </c:pt>
                <c:pt idx="7">
                  <c:v>60.638300000000001</c:v>
                </c:pt>
                <c:pt idx="8">
                  <c:v>48.249400000000001</c:v>
                </c:pt>
                <c:pt idx="9">
                  <c:v>44.869900000000001</c:v>
                </c:pt>
                <c:pt idx="10">
                  <c:v>60.545900000000003</c:v>
                </c:pt>
                <c:pt idx="11">
                  <c:v>60.2761</c:v>
                </c:pt>
                <c:pt idx="12">
                  <c:v>79.828599999999994</c:v>
                </c:pt>
                <c:pt idx="13">
                  <c:v>68.745999999999995</c:v>
                </c:pt>
                <c:pt idx="14">
                  <c:v>60.773200000000003</c:v>
                </c:pt>
                <c:pt idx="15">
                  <c:v>79.196700000000007</c:v>
                </c:pt>
                <c:pt idx="16">
                  <c:v>72.665000000000006</c:v>
                </c:pt>
                <c:pt idx="17">
                  <c:v>76.541600000000003</c:v>
                </c:pt>
                <c:pt idx="18">
                  <c:v>67.3048</c:v>
                </c:pt>
                <c:pt idx="19">
                  <c:v>55.817599999999999</c:v>
                </c:pt>
                <c:pt idx="20">
                  <c:v>56.626899999999999</c:v>
                </c:pt>
                <c:pt idx="21">
                  <c:v>78.025199999999998</c:v>
                </c:pt>
                <c:pt idx="22">
                  <c:v>85.551000000000002</c:v>
                </c:pt>
                <c:pt idx="23">
                  <c:v>89.065399999999997</c:v>
                </c:pt>
                <c:pt idx="24">
                  <c:v>92.849500000000006</c:v>
                </c:pt>
                <c:pt idx="25">
                  <c:v>120.95699999999999</c:v>
                </c:pt>
                <c:pt idx="26">
                  <c:v>84.649299999999997</c:v>
                </c:pt>
                <c:pt idx="27">
                  <c:v>98.6143</c:v>
                </c:pt>
                <c:pt idx="28">
                  <c:v>94.063400000000001</c:v>
                </c:pt>
                <c:pt idx="29">
                  <c:v>100.86499999999999</c:v>
                </c:pt>
                <c:pt idx="30">
                  <c:v>89.782200000000003</c:v>
                </c:pt>
                <c:pt idx="31">
                  <c:v>112.892</c:v>
                </c:pt>
                <c:pt idx="32">
                  <c:v>119.51600000000001</c:v>
                </c:pt>
                <c:pt idx="33">
                  <c:v>98.387</c:v>
                </c:pt>
                <c:pt idx="34">
                  <c:v>96.541200000000003</c:v>
                </c:pt>
                <c:pt idx="35">
                  <c:v>103.705</c:v>
                </c:pt>
                <c:pt idx="36">
                  <c:v>124.876</c:v>
                </c:pt>
                <c:pt idx="37">
                  <c:v>117.265</c:v>
                </c:pt>
                <c:pt idx="38">
                  <c:v>115.504</c:v>
                </c:pt>
                <c:pt idx="39">
                  <c:v>116.09399999999999</c:v>
                </c:pt>
                <c:pt idx="40">
                  <c:v>83.612700000000004</c:v>
                </c:pt>
                <c:pt idx="41">
                  <c:v>107.127</c:v>
                </c:pt>
                <c:pt idx="42">
                  <c:v>63.563200000000002</c:v>
                </c:pt>
                <c:pt idx="43">
                  <c:v>84.287099999999995</c:v>
                </c:pt>
                <c:pt idx="44">
                  <c:v>64.4649</c:v>
                </c:pt>
                <c:pt idx="45">
                  <c:v>51.309100000000001</c:v>
                </c:pt>
                <c:pt idx="46">
                  <c:v>50.137700000000002</c:v>
                </c:pt>
                <c:pt idx="47">
                  <c:v>40.858499999999999</c:v>
                </c:pt>
                <c:pt idx="48">
                  <c:v>34.731400000000001</c:v>
                </c:pt>
                <c:pt idx="49">
                  <c:v>44.642600000000002</c:v>
                </c:pt>
                <c:pt idx="50">
                  <c:v>27.028300000000002</c:v>
                </c:pt>
                <c:pt idx="51">
                  <c:v>16.8474</c:v>
                </c:pt>
                <c:pt idx="52">
                  <c:v>7.5682299999999998</c:v>
                </c:pt>
              </c:numCache>
            </c:numRef>
          </c:val>
        </c:ser>
        <c:ser>
          <c:idx val="0"/>
          <c:order val="8"/>
          <c:tx>
            <c:strRef>
              <c:f>'Encadré 5'!$O$29</c:f>
              <c:strCache>
                <c:ptCount val="1"/>
                <c:pt idx="0">
                  <c:v>Travail en ESAT à temps plein ou partiel</c:v>
                </c:pt>
              </c:strCache>
            </c:strRef>
          </c:tx>
          <c:invertIfNegative val="0"/>
          <c:cat>
            <c:numRef>
              <c:f>'Encadré 5'!$N$30:$N$82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</c:numCache>
            </c:numRef>
          </c:cat>
          <c:val>
            <c:numRef>
              <c:f>'Encadré 5'!$O$30:$O$82</c:f>
              <c:numCache>
                <c:formatCode>#,##0.0</c:formatCode>
                <c:ptCount val="53"/>
                <c:pt idx="0">
                  <c:v>1.3150599999999999</c:v>
                </c:pt>
                <c:pt idx="1">
                  <c:v>19.599809999999998</c:v>
                </c:pt>
                <c:pt idx="2">
                  <c:v>80.541560000000004</c:v>
                </c:pt>
                <c:pt idx="3">
                  <c:v>130.45524</c:v>
                </c:pt>
                <c:pt idx="4">
                  <c:v>233.96910000000003</c:v>
                </c:pt>
                <c:pt idx="5">
                  <c:v>274.43828999999999</c:v>
                </c:pt>
                <c:pt idx="6">
                  <c:v>324.94988000000001</c:v>
                </c:pt>
                <c:pt idx="7">
                  <c:v>370.57429999999999</c:v>
                </c:pt>
                <c:pt idx="8">
                  <c:v>406.63560000000001</c:v>
                </c:pt>
                <c:pt idx="9">
                  <c:v>442.36559999999997</c:v>
                </c:pt>
                <c:pt idx="10">
                  <c:v>407.88751000000002</c:v>
                </c:pt>
                <c:pt idx="11">
                  <c:v>423.58580000000001</c:v>
                </c:pt>
                <c:pt idx="12">
                  <c:v>454.66609999999997</c:v>
                </c:pt>
                <c:pt idx="13">
                  <c:v>463.41523000000007</c:v>
                </c:pt>
                <c:pt idx="14">
                  <c:v>453.298</c:v>
                </c:pt>
                <c:pt idx="15">
                  <c:v>519.40440000000001</c:v>
                </c:pt>
                <c:pt idx="16">
                  <c:v>518.22855000000004</c:v>
                </c:pt>
                <c:pt idx="17">
                  <c:v>511.03708</c:v>
                </c:pt>
                <c:pt idx="18">
                  <c:v>450.22229999999996</c:v>
                </c:pt>
                <c:pt idx="19">
                  <c:v>462.6755</c:v>
                </c:pt>
                <c:pt idx="20">
                  <c:v>477.15929999999997</c:v>
                </c:pt>
                <c:pt idx="21">
                  <c:v>526.64300000000003</c:v>
                </c:pt>
                <c:pt idx="22">
                  <c:v>532.28210000000001</c:v>
                </c:pt>
                <c:pt idx="23">
                  <c:v>584.87959999999998</c:v>
                </c:pt>
                <c:pt idx="24">
                  <c:v>609.55349999999999</c:v>
                </c:pt>
                <c:pt idx="25">
                  <c:v>602.27030000000002</c:v>
                </c:pt>
                <c:pt idx="26">
                  <c:v>580.06389999999999</c:v>
                </c:pt>
                <c:pt idx="27">
                  <c:v>568.2777000000001</c:v>
                </c:pt>
                <c:pt idx="28">
                  <c:v>584.14330000000007</c:v>
                </c:pt>
                <c:pt idx="29">
                  <c:v>563.84809999999993</c:v>
                </c:pt>
                <c:pt idx="30">
                  <c:v>656.3044000000001</c:v>
                </c:pt>
                <c:pt idx="31">
                  <c:v>589.53920000000005</c:v>
                </c:pt>
                <c:pt idx="32">
                  <c:v>558.86900000000003</c:v>
                </c:pt>
                <c:pt idx="33">
                  <c:v>654.64329999999995</c:v>
                </c:pt>
                <c:pt idx="34">
                  <c:v>593.28710000000001</c:v>
                </c:pt>
                <c:pt idx="35">
                  <c:v>560.86080000000004</c:v>
                </c:pt>
                <c:pt idx="36">
                  <c:v>512.08580000000006</c:v>
                </c:pt>
                <c:pt idx="37">
                  <c:v>459.6617</c:v>
                </c:pt>
                <c:pt idx="38">
                  <c:v>419.57479999999998</c:v>
                </c:pt>
                <c:pt idx="39">
                  <c:v>448.06349999999998</c:v>
                </c:pt>
                <c:pt idx="40">
                  <c:v>280.61110000000002</c:v>
                </c:pt>
                <c:pt idx="41">
                  <c:v>260.13400000000001</c:v>
                </c:pt>
                <c:pt idx="42">
                  <c:v>167.34474</c:v>
                </c:pt>
                <c:pt idx="43">
                  <c:v>73.30265</c:v>
                </c:pt>
                <c:pt idx="44">
                  <c:v>30.094809999999999</c:v>
                </c:pt>
                <c:pt idx="45">
                  <c:v>16.963290000000001</c:v>
                </c:pt>
                <c:pt idx="46">
                  <c:v>14.497870000000001</c:v>
                </c:pt>
                <c:pt idx="47">
                  <c:v>3.9868800000000002</c:v>
                </c:pt>
                <c:pt idx="48">
                  <c:v>6.1810900000000002</c:v>
                </c:pt>
                <c:pt idx="49">
                  <c:v>1.1696899999999999</c:v>
                </c:pt>
                <c:pt idx="50">
                  <c:v>2.63347</c:v>
                </c:pt>
                <c:pt idx="51">
                  <c:v>1.24762</c:v>
                </c:pt>
                <c:pt idx="5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1420928"/>
        <c:axId val="98972032"/>
      </c:barChart>
      <c:catAx>
        <c:axId val="9142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Âge</a:t>
                </a:r>
              </a:p>
            </c:rich>
          </c:tx>
          <c:layout>
            <c:manualLayout>
              <c:xMode val="edge"/>
              <c:yMode val="edge"/>
              <c:x val="0.65249343832021334"/>
              <c:y val="0.93444266794894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8972032"/>
        <c:crosses val="autoZero"/>
        <c:auto val="1"/>
        <c:lblAlgn val="ctr"/>
        <c:lblOffset val="100"/>
        <c:noMultiLvlLbl val="0"/>
      </c:catAx>
      <c:valAx>
        <c:axId val="989720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Nombre d'adultes accompagnés</a:t>
                </a:r>
                <a:r>
                  <a:rPr lang="fr-FR" baseline="0"/>
                  <a:t> dans un SAVS ou SAMSAH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3.3291718684977435E-3"/>
              <c:y val="2.4290917833744211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9142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591013202001825"/>
          <c:y val="0.21652172867704514"/>
          <c:w val="0.32410235237449486"/>
          <c:h val="0.59133321311935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1885949</xdr:colOff>
      <xdr:row>9</xdr:row>
      <xdr:rowOff>152400</xdr:rowOff>
    </xdr:from>
    <xdr:to>
      <xdr:col>19</xdr:col>
      <xdr:colOff>19049</xdr:colOff>
      <xdr:row>30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0.05841</cdr:x>
      <cdr:y>0.9439</cdr:y>
    </cdr:from>
    <cdr:to>
      <cdr:x>0.17522</cdr:x>
      <cdr:y>0.98049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14327" y="3686175"/>
          <a:ext cx="628650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Hommes</a:t>
          </a:r>
        </a:p>
      </cdr:txBody>
    </cdr:sp>
  </cdr:relSizeAnchor>
  <cdr:relSizeAnchor xmlns:cdr="http://schemas.openxmlformats.org/drawingml/2006/chartDrawing">
    <cdr:from>
      <cdr:x>0.83186</cdr:x>
      <cdr:y>0.94878</cdr:y>
    </cdr:from>
    <cdr:to>
      <cdr:x>0.94867</cdr:x>
      <cdr:y>0.98537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4476750" y="3705225"/>
          <a:ext cx="628650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/>
            <a:t>Femmes</a:t>
          </a:r>
        </a:p>
      </cdr:txBody>
    </cdr:sp>
  </cdr:relSizeAnchor>
  <cdr:relSizeAnchor xmlns:cdr="http://schemas.openxmlformats.org/drawingml/2006/chartDrawing">
    <cdr:from>
      <cdr:x>0.08496</cdr:x>
      <cdr:y>0.04878</cdr:y>
    </cdr:from>
    <cdr:to>
      <cdr:x>0.25133</cdr:x>
      <cdr:y>0.17317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457224" y="190497"/>
          <a:ext cx="895341" cy="485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1100" b="0"/>
            <a:t>Ensemble de la population des 0-70 ans</a:t>
          </a:r>
        </a:p>
      </cdr:txBody>
    </cdr:sp>
  </cdr:relSizeAnchor>
  <cdr:relSizeAnchor xmlns:cdr="http://schemas.openxmlformats.org/drawingml/2006/chartDrawing">
    <cdr:from>
      <cdr:x>0.75929</cdr:x>
      <cdr:y>0.42927</cdr:y>
    </cdr:from>
    <cdr:to>
      <cdr:x>0.92566</cdr:x>
      <cdr:y>0.50488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4086225" y="1676400"/>
          <a:ext cx="895351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0">
              <a:solidFill>
                <a:schemeClr val="accent2"/>
              </a:solidFill>
            </a:rPr>
            <a:t>Établissements pour adultes</a:t>
          </a:r>
        </a:p>
      </cdr:txBody>
    </cdr:sp>
  </cdr:relSizeAnchor>
  <cdr:relSizeAnchor xmlns:cdr="http://schemas.openxmlformats.org/drawingml/2006/chartDrawing">
    <cdr:from>
      <cdr:x>0.77345</cdr:x>
      <cdr:y>0.6561</cdr:y>
    </cdr:from>
    <cdr:to>
      <cdr:x>0.94336</cdr:x>
      <cdr:y>0.74634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4162425" y="2562225"/>
          <a:ext cx="914401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0">
              <a:solidFill>
                <a:schemeClr val="accent3"/>
              </a:solidFill>
            </a:rPr>
            <a:t>Établissements pour enfants</a:t>
          </a:r>
        </a:p>
      </cdr:txBody>
    </cdr:sp>
  </cdr:relSizeAnchor>
  <cdr:relSizeAnchor xmlns:cdr="http://schemas.openxmlformats.org/drawingml/2006/chartDrawing">
    <cdr:from>
      <cdr:x>0.26549</cdr:x>
      <cdr:y>0.11707</cdr:y>
    </cdr:from>
    <cdr:to>
      <cdr:x>0.35575</cdr:x>
      <cdr:y>0.11707</cdr:y>
    </cdr:to>
    <cdr:sp macro="" textlink="">
      <cdr:nvSpPr>
        <cdr:cNvPr id="9" name="Connecteur droit avec flèche 8"/>
        <cdr:cNvSpPr/>
      </cdr:nvSpPr>
      <cdr:spPr>
        <a:xfrm xmlns:a="http://schemas.openxmlformats.org/drawingml/2006/main">
          <a:off x="1428751" y="457200"/>
          <a:ext cx="485775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0.64956</cdr:x>
      <cdr:y>0.47317</cdr:y>
    </cdr:from>
    <cdr:to>
      <cdr:x>0.73805</cdr:x>
      <cdr:y>0.5</cdr:y>
    </cdr:to>
    <cdr:sp macro="" textlink="">
      <cdr:nvSpPr>
        <cdr:cNvPr id="10" name="Connecteur droit avec flèche 9"/>
        <cdr:cNvSpPr/>
      </cdr:nvSpPr>
      <cdr:spPr>
        <a:xfrm xmlns:a="http://schemas.openxmlformats.org/drawingml/2006/main" flipH="1">
          <a:off x="3495675" y="1847849"/>
          <a:ext cx="476250" cy="10477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accent2"/>
          </a:solidFill>
          <a:prstDash val="solid"/>
          <a:tailEnd type="triangle" w="sm" len="sm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0.7292</cdr:x>
      <cdr:y>0.69512</cdr:y>
    </cdr:from>
    <cdr:to>
      <cdr:x>0.77345</cdr:x>
      <cdr:y>0.70683</cdr:y>
    </cdr:to>
    <cdr:sp macro="" textlink="">
      <cdr:nvSpPr>
        <cdr:cNvPr id="11" name="Connecteur droit avec flèche 10"/>
        <cdr:cNvSpPr/>
      </cdr:nvSpPr>
      <cdr:spPr>
        <a:xfrm xmlns:a="http://schemas.openxmlformats.org/drawingml/2006/main" flipH="1" flipV="1">
          <a:off x="3924302" y="2714624"/>
          <a:ext cx="238124" cy="4571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accent3"/>
          </a:solidFill>
          <a:prstDash val="solid"/>
          <a:tailEnd type="triangle" w="sm" len="sm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7</xdr:col>
      <xdr:colOff>28575</xdr:colOff>
      <xdr:row>35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742951</xdr:colOff>
      <xdr:row>9</xdr:row>
      <xdr:rowOff>28574</xdr:rowOff>
    </xdr:from>
    <xdr:to>
      <xdr:col>5</xdr:col>
      <xdr:colOff>638175</xdr:colOff>
      <xdr:row>30</xdr:row>
      <xdr:rowOff>76199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28</xdr:row>
      <xdr:rowOff>161924</xdr:rowOff>
    </xdr:from>
    <xdr:to>
      <xdr:col>10</xdr:col>
      <xdr:colOff>38100</xdr:colOff>
      <xdr:row>55</xdr:row>
      <xdr:rowOff>179916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314324</xdr:rowOff>
    </xdr:from>
    <xdr:to>
      <xdr:col>10</xdr:col>
      <xdr:colOff>752475</xdr:colOff>
      <xdr:row>21</xdr:row>
      <xdr:rowOff>180974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24</xdr:col>
      <xdr:colOff>11906</xdr:colOff>
      <xdr:row>22</xdr:row>
      <xdr:rowOff>83344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aux%20ER%20-%20V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aux%20de%20travail%20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graph1 adultes"/>
      <sheetName val="données graph1 enfants"/>
      <sheetName val="Graphique 1"/>
      <sheetName val="Tableau 1"/>
      <sheetName val="Tableau 2"/>
      <sheetName val="Tableau 3"/>
      <sheetName val="Tableau 4"/>
      <sheetName val="Tableau A"/>
      <sheetName val="Tableau B"/>
      <sheetName val="Tableau C"/>
      <sheetName val="Encadré 1"/>
      <sheetName val="encadré2"/>
      <sheetName val="encadré 2"/>
      <sheetName val="encadré 3"/>
    </sheetNames>
    <sheetDataSet>
      <sheetData sheetId="0">
        <row r="30">
          <cell r="C30">
            <v>241.20400000000001</v>
          </cell>
          <cell r="D30">
            <v>1028.0899999999999</v>
          </cell>
          <cell r="E30">
            <v>2368.3200000000002</v>
          </cell>
          <cell r="F30">
            <v>3528.17</v>
          </cell>
          <cell r="G30">
            <v>4180.74</v>
          </cell>
          <cell r="H30">
            <v>4469.34</v>
          </cell>
          <cell r="I30">
            <v>4687.76</v>
          </cell>
          <cell r="J30">
            <v>4593.13</v>
          </cell>
          <cell r="K30">
            <v>4614</v>
          </cell>
          <cell r="L30">
            <v>4694.79</v>
          </cell>
          <cell r="M30">
            <v>4545.93</v>
          </cell>
          <cell r="N30">
            <v>4561.57</v>
          </cell>
          <cell r="O30">
            <v>4487.4399999999996</v>
          </cell>
          <cell r="P30">
            <v>4395.21</v>
          </cell>
          <cell r="Q30">
            <v>4571.55</v>
          </cell>
          <cell r="R30">
            <v>4632.8599999999997</v>
          </cell>
          <cell r="S30">
            <v>4584.45</v>
          </cell>
          <cell r="T30">
            <v>4359.8999999999996</v>
          </cell>
          <cell r="U30">
            <v>4212.6000000000004</v>
          </cell>
          <cell r="V30">
            <v>4356.6400000000003</v>
          </cell>
          <cell r="W30">
            <v>4230.74</v>
          </cell>
          <cell r="X30">
            <v>4521.08</v>
          </cell>
          <cell r="Y30">
            <v>4797.6099999999997</v>
          </cell>
          <cell r="Z30">
            <v>5063.91</v>
          </cell>
          <cell r="AA30">
            <v>5151.16</v>
          </cell>
          <cell r="AB30">
            <v>5345.84</v>
          </cell>
          <cell r="AC30">
            <v>5175.32</v>
          </cell>
          <cell r="AD30">
            <v>5328.83</v>
          </cell>
          <cell r="AE30">
            <v>5234.49</v>
          </cell>
          <cell r="AF30">
            <v>5425.96</v>
          </cell>
          <cell r="AG30">
            <v>5363.35</v>
          </cell>
          <cell r="AH30">
            <v>5260.53</v>
          </cell>
          <cell r="AI30">
            <v>5459.13</v>
          </cell>
          <cell r="AJ30">
            <v>5339.62</v>
          </cell>
          <cell r="AK30">
            <v>5111.45</v>
          </cell>
          <cell r="AL30">
            <v>5026.0200000000004</v>
          </cell>
          <cell r="AM30">
            <v>4769.92</v>
          </cell>
          <cell r="AN30">
            <v>4431.3599999999997</v>
          </cell>
          <cell r="AO30">
            <v>4167.7299999999996</v>
          </cell>
          <cell r="AP30">
            <v>3840.8</v>
          </cell>
          <cell r="AQ30">
            <v>3411.92</v>
          </cell>
          <cell r="AR30">
            <v>3089.32</v>
          </cell>
          <cell r="AS30">
            <v>2434.6</v>
          </cell>
          <cell r="AT30">
            <v>1891.39</v>
          </cell>
          <cell r="AU30">
            <v>1475.3</v>
          </cell>
          <cell r="AV30">
            <v>1178.06</v>
          </cell>
          <cell r="AW30">
            <v>1017.41</v>
          </cell>
          <cell r="AX30">
            <v>792.77</v>
          </cell>
          <cell r="AY30">
            <v>649.029</v>
          </cell>
          <cell r="AZ30">
            <v>548.03800000000001</v>
          </cell>
          <cell r="BA30">
            <v>435.94499999999999</v>
          </cell>
          <cell r="BB30">
            <v>318.25900000000001</v>
          </cell>
          <cell r="BC30">
            <v>201.49199999999999</v>
          </cell>
        </row>
        <row r="31">
          <cell r="C31">
            <v>91.184600000000003</v>
          </cell>
          <cell r="D31">
            <v>492.858</v>
          </cell>
          <cell r="E31">
            <v>1459.83</v>
          </cell>
          <cell r="F31">
            <v>2324.89</v>
          </cell>
          <cell r="G31">
            <v>2844.02</v>
          </cell>
          <cell r="H31">
            <v>2913.26</v>
          </cell>
          <cell r="I31">
            <v>3037.55</v>
          </cell>
          <cell r="J31">
            <v>3089.3</v>
          </cell>
          <cell r="K31">
            <v>3130.31</v>
          </cell>
          <cell r="L31">
            <v>3155.7</v>
          </cell>
          <cell r="M31">
            <v>3069.24</v>
          </cell>
          <cell r="N31">
            <v>3221.53</v>
          </cell>
          <cell r="O31">
            <v>3033.31</v>
          </cell>
          <cell r="P31">
            <v>2990.64</v>
          </cell>
          <cell r="Q31">
            <v>3074.05</v>
          </cell>
          <cell r="R31">
            <v>3143.96</v>
          </cell>
          <cell r="S31">
            <v>3117.12</v>
          </cell>
          <cell r="T31">
            <v>2889.02</v>
          </cell>
          <cell r="U31">
            <v>2712.46</v>
          </cell>
          <cell r="V31">
            <v>2739.92</v>
          </cell>
          <cell r="W31">
            <v>2791.7</v>
          </cell>
          <cell r="X31">
            <v>3058.83</v>
          </cell>
          <cell r="Y31">
            <v>3260.53</v>
          </cell>
          <cell r="Z31">
            <v>3625.53</v>
          </cell>
          <cell r="AA31">
            <v>3681.32</v>
          </cell>
          <cell r="AB31">
            <v>3816.19</v>
          </cell>
          <cell r="AC31">
            <v>3556.77</v>
          </cell>
          <cell r="AD31">
            <v>3742.59</v>
          </cell>
          <cell r="AE31">
            <v>3635.93</v>
          </cell>
          <cell r="AF31">
            <v>3597.04</v>
          </cell>
          <cell r="AG31">
            <v>3850.97</v>
          </cell>
          <cell r="AH31">
            <v>3615.95</v>
          </cell>
          <cell r="AI31">
            <v>3684.15</v>
          </cell>
          <cell r="AJ31">
            <v>3821.15</v>
          </cell>
          <cell r="AK31">
            <v>3629.78</v>
          </cell>
          <cell r="AL31">
            <v>3493.44</v>
          </cell>
          <cell r="AM31">
            <v>3305.71</v>
          </cell>
          <cell r="AN31">
            <v>3236.44</v>
          </cell>
          <cell r="AO31">
            <v>3042.32</v>
          </cell>
          <cell r="AP31">
            <v>2785.05</v>
          </cell>
          <cell r="AQ31">
            <v>2470.19</v>
          </cell>
          <cell r="AR31">
            <v>2205.12</v>
          </cell>
          <cell r="AS31">
            <v>1854.06</v>
          </cell>
          <cell r="AT31">
            <v>1355.61</v>
          </cell>
          <cell r="AU31">
            <v>1145.3599999999999</v>
          </cell>
          <cell r="AV31">
            <v>978.74900000000002</v>
          </cell>
          <cell r="AW31">
            <v>807.37400000000002</v>
          </cell>
          <cell r="AX31">
            <v>684.68299999999999</v>
          </cell>
          <cell r="AY31">
            <v>586.21699999999998</v>
          </cell>
          <cell r="AZ31">
            <v>439.108</v>
          </cell>
          <cell r="BA31">
            <v>369.75900000000001</v>
          </cell>
          <cell r="BB31">
            <v>276.178</v>
          </cell>
          <cell r="BC31">
            <v>175.95599999999999</v>
          </cell>
        </row>
      </sheetData>
      <sheetData sheetId="1">
        <row r="33">
          <cell r="C33">
            <v>74.212999999999994</v>
          </cell>
          <cell r="D33">
            <v>197.23099999999999</v>
          </cell>
          <cell r="E33">
            <v>359.49700000000001</v>
          </cell>
          <cell r="F33">
            <v>735.17</v>
          </cell>
          <cell r="G33">
            <v>1064.21</v>
          </cell>
          <cell r="H33">
            <v>1620.67</v>
          </cell>
          <cell r="I33">
            <v>2780.21</v>
          </cell>
          <cell r="J33">
            <v>4166.49</v>
          </cell>
          <cell r="K33">
            <v>5257.95</v>
          </cell>
          <cell r="L33">
            <v>6404.52</v>
          </cell>
          <cell r="M33">
            <v>7390.09</v>
          </cell>
          <cell r="N33">
            <v>8084.54</v>
          </cell>
          <cell r="O33">
            <v>8757.41</v>
          </cell>
          <cell r="P33">
            <v>9182.33</v>
          </cell>
          <cell r="Q33">
            <v>9386.3700000000008</v>
          </cell>
          <cell r="R33">
            <v>8514.99</v>
          </cell>
          <cell r="S33">
            <v>7744.81</v>
          </cell>
          <cell r="T33">
            <v>6758.29</v>
          </cell>
          <cell r="U33">
            <v>5746.94</v>
          </cell>
          <cell r="V33">
            <v>4299.07</v>
          </cell>
          <cell r="W33">
            <v>2151.2600000000002</v>
          </cell>
        </row>
        <row r="34">
          <cell r="C34">
            <v>39.826700000000002</v>
          </cell>
          <cell r="D34">
            <v>146.202</v>
          </cell>
          <cell r="E34">
            <v>243.922</v>
          </cell>
          <cell r="F34">
            <v>456.577</v>
          </cell>
          <cell r="G34">
            <v>782.322</v>
          </cell>
          <cell r="H34">
            <v>1079.96</v>
          </cell>
          <cell r="I34">
            <v>1763.07</v>
          </cell>
          <cell r="J34">
            <v>2413.6999999999998</v>
          </cell>
          <cell r="K34">
            <v>2871.81</v>
          </cell>
          <cell r="L34">
            <v>3125.75</v>
          </cell>
          <cell r="M34">
            <v>3530.29</v>
          </cell>
          <cell r="N34">
            <v>3717.29</v>
          </cell>
          <cell r="O34">
            <v>4094.08</v>
          </cell>
          <cell r="P34">
            <v>4377.95</v>
          </cell>
          <cell r="Q34">
            <v>4345.74</v>
          </cell>
          <cell r="R34">
            <v>4172.46</v>
          </cell>
          <cell r="S34">
            <v>4062.29</v>
          </cell>
          <cell r="T34">
            <v>4051.83</v>
          </cell>
          <cell r="U34">
            <v>3483.16</v>
          </cell>
          <cell r="V34">
            <v>2867.69</v>
          </cell>
          <cell r="W34">
            <v>1307.07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adultes"/>
      <sheetName val="Intro enfants"/>
      <sheetName val="Intro âge"/>
      <sheetName val="Tableau 1"/>
      <sheetName val="Tableau 2.1"/>
      <sheetName val="Tableau 2.2"/>
      <sheetName val="Tableau 3"/>
      <sheetName val="Tableau 4.1"/>
      <sheetName val="Tableau 4.2"/>
      <sheetName val="Tableau 5.0"/>
      <sheetName val="Tableau 5.1"/>
      <sheetName val="Tableau 5.2"/>
      <sheetName val="Tableau 6.1"/>
      <sheetName val="Tableau 7.1"/>
      <sheetName val="Tableau 7.2"/>
      <sheetName val="Tableau 9.1"/>
      <sheetName val="Tableau 9.2"/>
      <sheetName val="Tableau 10.1.1"/>
      <sheetName val="Tableau 10.1.2"/>
      <sheetName val="Tableau 10.1.3"/>
      <sheetName val="Tableau 10.2 V2"/>
      <sheetName val="Tableau 11.1"/>
      <sheetName val="Tableau 11.2"/>
      <sheetName val="Tableau 11.3"/>
      <sheetName val="Tableau 12"/>
      <sheetName val="Encadré 2.1"/>
      <sheetName val="Encadré 2.2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 t="str">
            <v>Expérimental</v>
          </cell>
          <cell r="I10">
            <v>38.082200016666668</v>
          </cell>
          <cell r="J10">
            <v>41.028628099999999</v>
          </cell>
          <cell r="K10">
            <v>2.9464280833333305</v>
          </cell>
        </row>
        <row r="11">
          <cell r="H11" t="str">
            <v>CRP ou UEROS</v>
          </cell>
          <cell r="I11">
            <v>40.082677741666672</v>
          </cell>
          <cell r="J11">
            <v>40.940110400000002</v>
          </cell>
          <cell r="K11">
            <v>0.85743265833333027</v>
          </cell>
        </row>
        <row r="12">
          <cell r="H12" t="str">
            <v>FAM</v>
          </cell>
          <cell r="I12">
            <v>40.552421508333332</v>
          </cell>
          <cell r="J12">
            <v>48.604944099999997</v>
          </cell>
          <cell r="K12">
            <v>8.0525225916666656</v>
          </cell>
        </row>
        <row r="13">
          <cell r="H13" t="str">
            <v>MAS</v>
          </cell>
          <cell r="I13">
            <v>36.677690899999995</v>
          </cell>
          <cell r="J13">
            <v>47.120246199999997</v>
          </cell>
          <cell r="K13">
            <v>10.442555300000002</v>
          </cell>
        </row>
        <row r="14">
          <cell r="H14" t="str">
            <v>Foyer d'hébergement pour adultes handicapés</v>
          </cell>
          <cell r="I14">
            <v>29.603410049999994</v>
          </cell>
          <cell r="J14">
            <v>41.006824799999997</v>
          </cell>
          <cell r="K14">
            <v>11.403414750000003</v>
          </cell>
        </row>
        <row r="15">
          <cell r="H15" t="str">
            <v>Foyer occupationnel/de vie/d'accueil polyvalent</v>
          </cell>
          <cell r="I15">
            <v>36.127763316666666</v>
          </cell>
          <cell r="J15">
            <v>46.185185099999998</v>
          </cell>
          <cell r="K15">
            <v>10.057421783333332</v>
          </cell>
        </row>
        <row r="16">
          <cell r="H16" t="str">
            <v>ESAT</v>
          </cell>
          <cell r="I16">
            <v>28.693443716666671</v>
          </cell>
          <cell r="J16">
            <v>41.982701400000003</v>
          </cell>
          <cell r="K16">
            <v>13.289257683333332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37"/>
  <sheetViews>
    <sheetView tabSelected="1" workbookViewId="0">
      <selection activeCell="H23" sqref="H23"/>
    </sheetView>
  </sheetViews>
  <sheetFormatPr baseColWidth="10" defaultRowHeight="15"/>
  <sheetData>
    <row r="1" spans="1:2" s="408" customFormat="1">
      <c r="A1" s="408" t="s">
        <v>396</v>
      </c>
    </row>
    <row r="2" spans="1:2">
      <c r="A2" t="s">
        <v>397</v>
      </c>
    </row>
    <row r="4" spans="1:2">
      <c r="A4" t="s">
        <v>344</v>
      </c>
      <c r="B4" s="409" t="s">
        <v>376</v>
      </c>
    </row>
    <row r="5" spans="1:2">
      <c r="A5" t="s">
        <v>345</v>
      </c>
      <c r="B5" s="409" t="s">
        <v>377</v>
      </c>
    </row>
    <row r="6" spans="1:2">
      <c r="A6" t="s">
        <v>346</v>
      </c>
      <c r="B6" s="409" t="s">
        <v>378</v>
      </c>
    </row>
    <row r="7" spans="1:2">
      <c r="A7" t="s">
        <v>347</v>
      </c>
      <c r="B7" s="409" t="s">
        <v>379</v>
      </c>
    </row>
    <row r="8" spans="1:2">
      <c r="A8" t="s">
        <v>348</v>
      </c>
      <c r="B8" s="409" t="s">
        <v>380</v>
      </c>
    </row>
    <row r="9" spans="1:2">
      <c r="A9" t="s">
        <v>349</v>
      </c>
      <c r="B9" s="409" t="s">
        <v>381</v>
      </c>
    </row>
    <row r="10" spans="1:2">
      <c r="A10" t="s">
        <v>350</v>
      </c>
      <c r="B10" s="409" t="s">
        <v>382</v>
      </c>
    </row>
    <row r="11" spans="1:2">
      <c r="A11" t="s">
        <v>351</v>
      </c>
      <c r="B11" s="409" t="s">
        <v>383</v>
      </c>
    </row>
    <row r="12" spans="1:2">
      <c r="A12" t="s">
        <v>352</v>
      </c>
      <c r="B12" s="409" t="s">
        <v>384</v>
      </c>
    </row>
    <row r="13" spans="1:2">
      <c r="A13" t="s">
        <v>353</v>
      </c>
      <c r="B13" s="409" t="s">
        <v>385</v>
      </c>
    </row>
    <row r="14" spans="1:2">
      <c r="A14" t="s">
        <v>354</v>
      </c>
      <c r="B14" s="409" t="s">
        <v>228</v>
      </c>
    </row>
    <row r="15" spans="1:2">
      <c r="A15" t="s">
        <v>355</v>
      </c>
      <c r="B15" s="409" t="s">
        <v>387</v>
      </c>
    </row>
    <row r="16" spans="1:2">
      <c r="A16" t="s">
        <v>356</v>
      </c>
      <c r="B16" s="409" t="s">
        <v>388</v>
      </c>
    </row>
    <row r="17" spans="1:2">
      <c r="A17" t="s">
        <v>357</v>
      </c>
      <c r="B17" s="409" t="s">
        <v>389</v>
      </c>
    </row>
    <row r="18" spans="1:2">
      <c r="A18" t="s">
        <v>358</v>
      </c>
      <c r="B18" s="409" t="s">
        <v>390</v>
      </c>
    </row>
    <row r="19" spans="1:2">
      <c r="A19" t="s">
        <v>359</v>
      </c>
      <c r="B19" s="409" t="s">
        <v>229</v>
      </c>
    </row>
    <row r="20" spans="1:2">
      <c r="A20" t="s">
        <v>360</v>
      </c>
      <c r="B20" s="409" t="s">
        <v>230</v>
      </c>
    </row>
    <row r="21" spans="1:2">
      <c r="A21" t="s">
        <v>361</v>
      </c>
      <c r="B21" s="409" t="s">
        <v>391</v>
      </c>
    </row>
    <row r="22" spans="1:2">
      <c r="A22" t="s">
        <v>362</v>
      </c>
      <c r="B22" s="409" t="s">
        <v>392</v>
      </c>
    </row>
    <row r="23" spans="1:2">
      <c r="A23" t="s">
        <v>363</v>
      </c>
      <c r="B23" s="409" t="s">
        <v>231</v>
      </c>
    </row>
    <row r="24" spans="1:2">
      <c r="A24" t="s">
        <v>364</v>
      </c>
      <c r="B24" s="409" t="s">
        <v>393</v>
      </c>
    </row>
    <row r="25" spans="1:2">
      <c r="A25" t="s">
        <v>365</v>
      </c>
      <c r="B25" s="409" t="s">
        <v>232</v>
      </c>
    </row>
    <row r="26" spans="1:2">
      <c r="A26" t="s">
        <v>366</v>
      </c>
      <c r="B26" s="409" t="s">
        <v>233</v>
      </c>
    </row>
    <row r="27" spans="1:2">
      <c r="A27" t="s">
        <v>367</v>
      </c>
      <c r="B27" s="409" t="s">
        <v>234</v>
      </c>
    </row>
    <row r="28" spans="1:2">
      <c r="A28" t="s">
        <v>368</v>
      </c>
      <c r="B28" s="409" t="s">
        <v>246</v>
      </c>
    </row>
    <row r="29" spans="1:2">
      <c r="A29" t="s">
        <v>369</v>
      </c>
      <c r="B29" s="409" t="s">
        <v>394</v>
      </c>
    </row>
    <row r="30" spans="1:2">
      <c r="A30" t="s">
        <v>370</v>
      </c>
      <c r="B30" s="409" t="s">
        <v>340</v>
      </c>
    </row>
    <row r="31" spans="1:2">
      <c r="A31" t="s">
        <v>371</v>
      </c>
      <c r="B31" s="409" t="s">
        <v>395</v>
      </c>
    </row>
    <row r="32" spans="1:2">
      <c r="A32" t="s">
        <v>372</v>
      </c>
      <c r="B32" s="409" t="s">
        <v>386</v>
      </c>
    </row>
    <row r="33" spans="1:2">
      <c r="A33" t="s">
        <v>373</v>
      </c>
      <c r="B33" s="409" t="s">
        <v>341</v>
      </c>
    </row>
    <row r="34" spans="1:2">
      <c r="A34" t="s">
        <v>374</v>
      </c>
      <c r="B34" s="409" t="s">
        <v>342</v>
      </c>
    </row>
    <row r="35" spans="1:2">
      <c r="A35" t="s">
        <v>375</v>
      </c>
      <c r="B35" s="409" t="s">
        <v>343</v>
      </c>
    </row>
    <row r="36" spans="1:2">
      <c r="A36" t="s">
        <v>374</v>
      </c>
      <c r="B36" s="409" t="s">
        <v>342</v>
      </c>
    </row>
    <row r="37" spans="1:2">
      <c r="A37" t="s">
        <v>375</v>
      </c>
      <c r="B37" s="409" t="s">
        <v>343</v>
      </c>
    </row>
  </sheetData>
  <hyperlinks>
    <hyperlink ref="B6" location="'Tableau 2'!A1" display="Tableau 2 • Âge moyen des présents, entrants et sortants, durée moyenne de séjour et part des 50 et 60 ans et plus"/>
    <hyperlink ref="B7" location="'Tableau 3'!A1" display="Tableau 3 • Répartition des déficiences principale selon la structure"/>
    <hyperlink ref="B8" location="'Tableau 4'!A1" display="Tableau 4 • Répartition des pathologies selon la structure"/>
    <hyperlink ref="B9" location="'Tableau 5'!A1" display="Tableau 5 • Type d’hébergement selon la structure pour adultes"/>
    <hyperlink ref="B10" location="'Tableau 6'!A1" display="Tableau 6 • Type d’hébergement selon la structure pour enfants"/>
    <hyperlink ref="B11" location="'Tableau 7'!A1" display="Tableau 7 • Scolarisation selon la structure"/>
    <hyperlink ref="B12" location="'Tableau 8'!A1" display="Tableau 8 • Répartition des enfants maintenus au titre de l’amendement Creton et part des places occupées par ceux-ci selon la structure"/>
    <hyperlink ref="B13" location="'Graphique 2'!A1" display="Graphique 2 • Âge moyen à la sortie et durée moyenne de séjour par type de structure"/>
    <hyperlink ref="B14" location="'Tableau 9'!A1" display="Tableau 9 • Hébergement avant et après admission pour les personnes entrées en ESAT"/>
    <hyperlink ref="B15" location="'Tableau 10'!A1" display="Tableau 10 • Hébergement avant et après la sortie d’ESAT"/>
    <hyperlink ref="B16" location="'Tableau 11'!A1" display="Tableau 11 • Activité avant admission pour les personnes entrées en ESAT"/>
    <hyperlink ref="B17" location="'Tableau 12'!A1" display="Tableau 12 • Hébergement des personnes accueillies en ESAT"/>
    <hyperlink ref="B18" location="'Tableau 13'!A1" display="Tableau 13 • Activité après la sortie d’ESAT"/>
    <hyperlink ref="B19" location="'Tableau 14'!A1" display="Tableau 14  • Activité avant la sortie de foyer de vie ou occupationnel"/>
    <hyperlink ref="B20" location="'Tableau 15'!A1" display="Tableau 15 • Hébergement avant et après admission en FAM"/>
    <hyperlink ref="B21" location="'Tableau 16'!A1" display="Tableau 16 • Activité avant admission en foyer de vie ou occupationnel"/>
    <hyperlink ref="B22" location="'Tableau 17'!A1" display="Tableau 17 • Hébergement après la sortie de foyer de vie ou occupationnel"/>
    <hyperlink ref="B23" location="'Tableau 18'!A1" display="Tableau 18 • Activité avant l’admission en FAM"/>
    <hyperlink ref="B24" location="'Tableau 19'!A1" display="Tableau 19 • Activité après la sortie de FAM"/>
    <hyperlink ref="B25" location="'Tableau 20'!A1" display="Tableau 20 • Activité avant l’admission en MAS"/>
    <hyperlink ref="B26" location="'Tableau 21'!A1" display="Tableau 21 • Hébergement avant et après admission en MAS"/>
    <hyperlink ref="B27" location="'Tableau 22'!A1" display="Tableau 22 • Activité avant et après la sortie de MAS"/>
    <hyperlink ref="B28" location="'Tableau 23'!A1" display="Tableau 23 • Structure d’admission des enfants selon leur type d’accompagnement avant admission"/>
    <hyperlink ref="B29" location="'Tableau 24'!A1" display="Tableau 24 • Activité ou accueil après la sortie des enfants selon leur structure d’origine"/>
    <hyperlink ref="B30" location="'Graphique 3'!A1" display="Graphique 3 • Activité ou accueil après la sortie pour les personnes ayant été sous l’amendement Creton"/>
    <hyperlink ref="B31" location="'Tableau 25'!A1" display="Tableau 25 • Activité ou accueil après la sortie pour les personnes ayant été sous l’amendement Creton selon l’orientation décidée par la CDAPH"/>
    <hyperlink ref="B32" location="'Encadré 2'!A1" display="Encadré 2 • Personnes handicapées vieillissantes"/>
    <hyperlink ref="B33" location="'Encadré 3'!A1" display="Encadré 3 • Incapacités"/>
    <hyperlink ref="B34" location="'Encadré 4'!A1" display="Encadré 4 • Déficience principale et agrément"/>
    <hyperlink ref="B35" location="'Encadré 5'!A1" display="Encadré 5 • Les services accompagnant les enfants ou adultes handicapés : SAVS, SAMSAH et SESSAD"/>
    <hyperlink ref="B36" location="'Encadré 4'!A1" display="Encadré 4 • Déficience principale et agrément"/>
    <hyperlink ref="B37" location="'Encadré 5'!A1" display="Encadré 5 • Les services accompagnant les enfants ou adultes handicapés : SAVS, SAMSAH et SESSAD"/>
    <hyperlink ref="B4" location="'Graphique 1'!A1" display="Graphique 1 • Pyramide des âges des personnes accueillies en structure pour adultes et enfants handicapées"/>
    <hyperlink ref="B5" location="'Tableau 1'!A1" display="Tableau 1 • Nombre de structures, de places et de personnes accueillies en 2014 et 2010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E15"/>
  <sheetViews>
    <sheetView showGridLines="0" workbookViewId="0"/>
  </sheetViews>
  <sheetFormatPr baseColWidth="10" defaultRowHeight="15"/>
  <cols>
    <col min="2" max="2" width="28.7109375" customWidth="1"/>
    <col min="3" max="3" width="8.7109375" bestFit="1" customWidth="1"/>
    <col min="4" max="4" width="6.85546875" bestFit="1" customWidth="1"/>
    <col min="5" max="5" width="23.7109375" customWidth="1"/>
  </cols>
  <sheetData>
    <row r="1" spans="1:5">
      <c r="A1" s="141" t="s">
        <v>384</v>
      </c>
    </row>
    <row r="3" spans="1:5" ht="33.75">
      <c r="B3" s="164"/>
      <c r="C3" s="190" t="s">
        <v>253</v>
      </c>
      <c r="D3" s="187" t="s">
        <v>157</v>
      </c>
      <c r="E3" s="191" t="s">
        <v>158</v>
      </c>
    </row>
    <row r="4" spans="1:5">
      <c r="B4" s="165" t="s">
        <v>16</v>
      </c>
      <c r="C4" s="31"/>
      <c r="D4" s="178"/>
      <c r="E4" s="177"/>
    </row>
    <row r="5" spans="1:5">
      <c r="B5" s="166" t="s">
        <v>32</v>
      </c>
      <c r="C5" s="198">
        <v>79.671150513039152</v>
      </c>
      <c r="D5" s="192">
        <v>4600</v>
      </c>
      <c r="E5" s="199">
        <v>6.6442303525775275</v>
      </c>
    </row>
    <row r="6" spans="1:5">
      <c r="B6" s="166" t="s">
        <v>33</v>
      </c>
      <c r="C6" s="198" t="s">
        <v>35</v>
      </c>
      <c r="D6" s="193">
        <v>30</v>
      </c>
      <c r="E6" s="199" t="s">
        <v>35</v>
      </c>
    </row>
    <row r="7" spans="1:5" ht="22.5">
      <c r="B7" s="166" t="s">
        <v>126</v>
      </c>
      <c r="C7" s="198">
        <v>8.7788776852958357</v>
      </c>
      <c r="D7" s="193">
        <v>510</v>
      </c>
      <c r="E7" s="199">
        <v>9.0249513360467173</v>
      </c>
    </row>
    <row r="8" spans="1:5">
      <c r="B8" s="166" t="s">
        <v>125</v>
      </c>
      <c r="C8" s="198">
        <v>6.9700557583315597</v>
      </c>
      <c r="D8" s="193">
        <v>400</v>
      </c>
      <c r="E8" s="199">
        <v>5.4156512320606556</v>
      </c>
    </row>
    <row r="9" spans="1:5" ht="22.5">
      <c r="B9" s="166" t="s">
        <v>124</v>
      </c>
      <c r="C9" s="198">
        <v>1.8992517574974734</v>
      </c>
      <c r="D9" s="193">
        <v>110</v>
      </c>
      <c r="E9" s="199">
        <v>1.4519535374868004</v>
      </c>
    </row>
    <row r="10" spans="1:5">
      <c r="B10" s="166" t="s">
        <v>28</v>
      </c>
      <c r="C10" s="198">
        <v>0.88155869102252671</v>
      </c>
      <c r="D10" s="193">
        <v>50</v>
      </c>
      <c r="E10" s="199">
        <v>2.6178010471204187</v>
      </c>
    </row>
    <row r="11" spans="1:5" ht="22.5">
      <c r="B11" s="174" t="s">
        <v>159</v>
      </c>
      <c r="C11" s="170">
        <v>100</v>
      </c>
      <c r="D11" s="195">
        <v>5700</v>
      </c>
      <c r="E11" s="175">
        <v>5</v>
      </c>
    </row>
    <row r="12" spans="1:5" ht="22.5">
      <c r="B12" s="167" t="s">
        <v>141</v>
      </c>
      <c r="C12" s="200">
        <v>1.301872383655285</v>
      </c>
      <c r="D12" s="194">
        <v>70</v>
      </c>
      <c r="E12" s="215" t="s">
        <v>35</v>
      </c>
    </row>
    <row r="13" spans="1:5">
      <c r="B13" s="382" t="s">
        <v>287</v>
      </c>
    </row>
    <row r="14" spans="1:5">
      <c r="B14" s="382" t="s">
        <v>288</v>
      </c>
    </row>
    <row r="15" spans="1:5">
      <c r="B15" s="382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T67"/>
  <sheetViews>
    <sheetView showGridLines="0" workbookViewId="0"/>
  </sheetViews>
  <sheetFormatPr baseColWidth="10" defaultRowHeight="15"/>
  <cols>
    <col min="2" max="2" width="52.7109375" customWidth="1"/>
  </cols>
  <sheetData>
    <row r="1" spans="1:20">
      <c r="A1" s="141" t="s">
        <v>385</v>
      </c>
      <c r="J1" s="114"/>
      <c r="K1" s="217"/>
      <c r="L1" s="217"/>
      <c r="M1" s="217"/>
      <c r="N1" s="217"/>
      <c r="O1" s="217"/>
      <c r="P1" s="114"/>
      <c r="Q1" s="217"/>
      <c r="R1" s="217"/>
      <c r="S1" s="217"/>
      <c r="T1" s="217"/>
    </row>
    <row r="2" spans="1:20">
      <c r="J2" s="221"/>
      <c r="K2" s="221"/>
      <c r="L2" s="221"/>
      <c r="M2" s="221"/>
      <c r="N2" s="221"/>
      <c r="O2" s="217"/>
      <c r="P2" s="221"/>
      <c r="Q2" s="221"/>
      <c r="R2" s="221"/>
      <c r="S2" s="221"/>
      <c r="T2" s="221"/>
    </row>
    <row r="3" spans="1:20">
      <c r="B3" s="224" t="s">
        <v>254</v>
      </c>
      <c r="C3" s="225" t="s">
        <v>255</v>
      </c>
      <c r="D3" s="225" t="s">
        <v>256</v>
      </c>
      <c r="E3" s="226" t="s">
        <v>257</v>
      </c>
      <c r="H3" s="217"/>
      <c r="I3" s="217"/>
      <c r="J3" s="222"/>
      <c r="K3" s="222"/>
      <c r="L3" s="222"/>
      <c r="M3" s="222"/>
      <c r="N3" s="222"/>
      <c r="O3" s="217"/>
      <c r="P3" s="222"/>
      <c r="Q3" s="222"/>
      <c r="R3" s="222"/>
      <c r="S3" s="222"/>
      <c r="T3" s="222"/>
    </row>
    <row r="4" spans="1:20">
      <c r="B4" s="227" t="s">
        <v>160</v>
      </c>
      <c r="C4" s="402">
        <v>38.082200016666668</v>
      </c>
      <c r="D4" s="402">
        <v>41.028628099999999</v>
      </c>
      <c r="E4" s="403">
        <v>2.9464280833333305</v>
      </c>
      <c r="J4" s="218"/>
      <c r="K4" s="217"/>
      <c r="L4" s="217"/>
      <c r="M4" s="217"/>
      <c r="N4" s="217"/>
      <c r="O4" s="217"/>
      <c r="P4" s="218"/>
      <c r="Q4" s="217"/>
      <c r="R4" s="217"/>
      <c r="S4" s="217"/>
      <c r="T4" s="217"/>
    </row>
    <row r="5" spans="1:20">
      <c r="B5" s="227" t="s">
        <v>26</v>
      </c>
      <c r="C5" s="402">
        <v>40.082677741666672</v>
      </c>
      <c r="D5" s="402">
        <v>40.940110400000002</v>
      </c>
      <c r="E5" s="403">
        <v>0.85743265833333027</v>
      </c>
      <c r="J5" s="219"/>
      <c r="K5" s="217"/>
      <c r="L5" s="217"/>
      <c r="M5" s="217"/>
      <c r="N5" s="217"/>
      <c r="O5" s="217"/>
      <c r="P5" s="219"/>
      <c r="Q5" s="217"/>
      <c r="R5" s="217"/>
      <c r="S5" s="217"/>
      <c r="T5" s="217"/>
    </row>
    <row r="6" spans="1:20">
      <c r="B6" s="227" t="s">
        <v>20</v>
      </c>
      <c r="C6" s="402">
        <v>40.552421508333332</v>
      </c>
      <c r="D6" s="402">
        <v>48.604944099999997</v>
      </c>
      <c r="E6" s="403">
        <v>8.0525225916666656</v>
      </c>
      <c r="J6" s="220"/>
      <c r="K6" s="217"/>
      <c r="L6" s="217"/>
      <c r="M6" s="217"/>
      <c r="N6" s="217"/>
      <c r="O6" s="217"/>
      <c r="P6" s="220"/>
      <c r="Q6" s="217"/>
      <c r="R6" s="217"/>
      <c r="S6" s="217"/>
      <c r="T6" s="217"/>
    </row>
    <row r="7" spans="1:20" ht="15" customHeight="1">
      <c r="B7" s="227" t="s">
        <v>22</v>
      </c>
      <c r="C7" s="402">
        <v>36.677690899999995</v>
      </c>
      <c r="D7" s="402">
        <v>47.120246199999997</v>
      </c>
      <c r="E7" s="403">
        <v>10.442555300000002</v>
      </c>
      <c r="J7" s="431"/>
      <c r="K7" s="431"/>
      <c r="L7" s="431"/>
      <c r="M7" s="431"/>
      <c r="N7" s="431"/>
      <c r="O7" s="217"/>
      <c r="P7" s="431"/>
      <c r="Q7" s="431"/>
      <c r="R7" s="431"/>
      <c r="S7" s="431"/>
      <c r="T7" s="431"/>
    </row>
    <row r="8" spans="1:20">
      <c r="B8" s="227" t="s">
        <v>123</v>
      </c>
      <c r="C8" s="402">
        <v>29.603410049999994</v>
      </c>
      <c r="D8" s="402">
        <v>41.006824799999997</v>
      </c>
      <c r="E8" s="403">
        <v>11.403414750000003</v>
      </c>
      <c r="J8" s="221"/>
      <c r="K8" s="221"/>
      <c r="L8" s="221"/>
      <c r="M8" s="221"/>
      <c r="N8" s="221"/>
      <c r="O8" s="217"/>
      <c r="P8" s="221"/>
      <c r="Q8" s="221"/>
      <c r="R8" s="221"/>
      <c r="S8" s="221"/>
      <c r="T8" s="221"/>
    </row>
    <row r="9" spans="1:20">
      <c r="B9" s="227" t="s">
        <v>27</v>
      </c>
      <c r="C9" s="402">
        <v>36.127763316666666</v>
      </c>
      <c r="D9" s="402">
        <v>46.185185099999998</v>
      </c>
      <c r="E9" s="403">
        <v>10.057421783333332</v>
      </c>
      <c r="J9" s="222"/>
      <c r="K9" s="222"/>
      <c r="L9" s="222"/>
      <c r="M9" s="222"/>
      <c r="N9" s="222"/>
      <c r="O9" s="217"/>
      <c r="P9" s="222"/>
      <c r="Q9" s="222"/>
      <c r="R9" s="222"/>
      <c r="S9" s="222"/>
      <c r="T9" s="222"/>
    </row>
    <row r="10" spans="1:20">
      <c r="B10" s="229" t="s">
        <v>19</v>
      </c>
      <c r="C10" s="404">
        <v>28.693443716666671</v>
      </c>
      <c r="D10" s="404">
        <v>41.982701400000003</v>
      </c>
      <c r="E10" s="405">
        <v>13.289257683333332</v>
      </c>
      <c r="J10" s="218"/>
      <c r="K10" s="217"/>
      <c r="L10" s="217"/>
      <c r="M10" s="217"/>
      <c r="N10" s="217"/>
      <c r="O10" s="217"/>
      <c r="P10" s="218"/>
      <c r="Q10" s="217"/>
      <c r="R10" s="217"/>
      <c r="S10" s="217"/>
      <c r="T10" s="217"/>
    </row>
    <row r="11" spans="1:20">
      <c r="J11" s="219"/>
      <c r="K11" s="217"/>
      <c r="L11" s="217"/>
      <c r="M11" s="217"/>
      <c r="N11" s="217"/>
      <c r="O11" s="217"/>
      <c r="P11" s="219"/>
      <c r="Q11" s="217"/>
      <c r="R11" s="217"/>
      <c r="S11" s="217"/>
      <c r="T11" s="217"/>
    </row>
    <row r="12" spans="1:20">
      <c r="J12" s="220"/>
      <c r="K12" s="217"/>
      <c r="L12" s="217"/>
      <c r="M12" s="217"/>
      <c r="N12" s="217"/>
      <c r="O12" s="217"/>
      <c r="P12" s="220"/>
      <c r="Q12" s="217"/>
      <c r="R12" s="217"/>
      <c r="S12" s="217"/>
      <c r="T12" s="217"/>
    </row>
    <row r="13" spans="1:20" ht="15" customHeight="1">
      <c r="J13" s="431"/>
      <c r="K13" s="431"/>
      <c r="L13" s="431"/>
      <c r="M13" s="431"/>
      <c r="N13" s="431"/>
      <c r="O13" s="217"/>
      <c r="P13" s="431"/>
      <c r="Q13" s="431"/>
      <c r="R13" s="431"/>
      <c r="S13" s="431"/>
      <c r="T13" s="431"/>
    </row>
    <row r="14" spans="1:20">
      <c r="J14" s="221"/>
      <c r="K14" s="221"/>
      <c r="L14" s="221"/>
      <c r="M14" s="221"/>
      <c r="N14" s="221"/>
      <c r="O14" s="217"/>
      <c r="P14" s="221"/>
      <c r="Q14" s="221"/>
      <c r="R14" s="221"/>
      <c r="S14" s="221"/>
      <c r="T14" s="221"/>
    </row>
    <row r="15" spans="1:20">
      <c r="I15" s="217"/>
      <c r="J15" s="222"/>
      <c r="K15" s="222"/>
      <c r="L15" s="222"/>
      <c r="M15" s="222"/>
      <c r="N15" s="222"/>
      <c r="O15" s="217"/>
      <c r="P15" s="222"/>
      <c r="Q15" s="222"/>
      <c r="R15" s="222"/>
      <c r="S15" s="222"/>
      <c r="T15" s="222"/>
    </row>
    <row r="16" spans="1:20">
      <c r="J16" s="218"/>
      <c r="K16" s="217"/>
      <c r="L16" s="217"/>
      <c r="M16" s="217"/>
      <c r="N16" s="217"/>
      <c r="O16" s="217"/>
      <c r="P16" s="218"/>
      <c r="Q16" s="217"/>
      <c r="R16" s="217"/>
      <c r="S16" s="217"/>
      <c r="T16" s="217"/>
    </row>
    <row r="17" spans="10:20">
      <c r="J17" s="219"/>
      <c r="K17" s="217"/>
      <c r="L17" s="217"/>
      <c r="M17" s="217"/>
      <c r="N17" s="217"/>
      <c r="O17" s="217"/>
      <c r="P17" s="219"/>
      <c r="Q17" s="217"/>
      <c r="R17" s="217"/>
      <c r="S17" s="217"/>
      <c r="T17" s="217"/>
    </row>
    <row r="18" spans="10:20">
      <c r="J18" s="220"/>
      <c r="K18" s="217"/>
      <c r="L18" s="217"/>
      <c r="M18" s="217"/>
      <c r="N18" s="217"/>
      <c r="O18" s="217"/>
      <c r="P18" s="220"/>
      <c r="Q18" s="217"/>
      <c r="R18" s="217"/>
      <c r="S18" s="217"/>
      <c r="T18" s="217"/>
    </row>
    <row r="19" spans="10:20" ht="15" customHeight="1">
      <c r="J19" s="431"/>
      <c r="K19" s="431"/>
      <c r="L19" s="431"/>
      <c r="M19" s="431"/>
      <c r="N19" s="431"/>
      <c r="O19" s="217"/>
      <c r="P19" s="431"/>
      <c r="Q19" s="431"/>
      <c r="R19" s="431"/>
      <c r="S19" s="431"/>
      <c r="T19" s="431"/>
    </row>
    <row r="20" spans="10:20">
      <c r="J20" s="221"/>
      <c r="K20" s="221"/>
      <c r="L20" s="221"/>
      <c r="M20" s="221"/>
      <c r="N20" s="221"/>
      <c r="O20" s="217"/>
      <c r="P20" s="221"/>
      <c r="Q20" s="221"/>
      <c r="R20" s="221"/>
      <c r="S20" s="221"/>
      <c r="T20" s="221"/>
    </row>
    <row r="21" spans="10:20">
      <c r="J21" s="222"/>
      <c r="K21" s="222"/>
      <c r="L21" s="222"/>
      <c r="M21" s="222"/>
      <c r="N21" s="222"/>
      <c r="O21" s="217"/>
      <c r="P21" s="222"/>
      <c r="Q21" s="222"/>
      <c r="R21" s="222"/>
      <c r="S21" s="222"/>
      <c r="T21" s="222"/>
    </row>
    <row r="22" spans="10:20">
      <c r="J22" s="218"/>
      <c r="K22" s="217"/>
      <c r="L22" s="217"/>
      <c r="M22" s="217"/>
      <c r="N22" s="217"/>
      <c r="O22" s="217"/>
      <c r="P22" s="218"/>
      <c r="Q22" s="217"/>
      <c r="R22" s="217"/>
      <c r="S22" s="217"/>
      <c r="T22" s="217"/>
    </row>
    <row r="23" spans="10:20">
      <c r="J23" s="219"/>
      <c r="K23" s="217"/>
      <c r="L23" s="217"/>
      <c r="M23" s="217"/>
      <c r="N23" s="217"/>
      <c r="O23" s="217"/>
      <c r="P23" s="219"/>
      <c r="Q23" s="217"/>
      <c r="R23" s="217"/>
      <c r="S23" s="217"/>
      <c r="T23" s="217"/>
    </row>
    <row r="24" spans="10:20">
      <c r="J24" s="220"/>
      <c r="K24" s="217"/>
      <c r="L24" s="217"/>
      <c r="M24" s="217"/>
      <c r="N24" s="217"/>
      <c r="O24" s="217"/>
      <c r="P24" s="220"/>
      <c r="Q24" s="217"/>
      <c r="R24" s="217"/>
      <c r="S24" s="217"/>
      <c r="T24" s="217"/>
    </row>
    <row r="25" spans="10:20" ht="15" customHeight="1">
      <c r="J25" s="431"/>
      <c r="K25" s="431"/>
      <c r="L25" s="431"/>
      <c r="M25" s="431"/>
      <c r="N25" s="431"/>
      <c r="O25" s="217"/>
      <c r="P25" s="431"/>
      <c r="Q25" s="431"/>
      <c r="R25" s="431"/>
      <c r="S25" s="431"/>
      <c r="T25" s="431"/>
    </row>
    <row r="26" spans="10:20">
      <c r="J26" s="221"/>
      <c r="K26" s="221"/>
      <c r="L26" s="221"/>
      <c r="M26" s="221"/>
      <c r="N26" s="221"/>
      <c r="O26" s="217"/>
      <c r="P26" s="221"/>
      <c r="Q26" s="221"/>
      <c r="R26" s="221"/>
      <c r="S26" s="221"/>
      <c r="T26" s="221"/>
    </row>
    <row r="27" spans="10:20">
      <c r="J27" s="222"/>
      <c r="K27" s="222"/>
      <c r="L27" s="222"/>
      <c r="M27" s="222"/>
      <c r="N27" s="222"/>
      <c r="O27" s="217"/>
      <c r="P27" s="222"/>
      <c r="Q27" s="222"/>
      <c r="R27" s="222"/>
      <c r="S27" s="222"/>
      <c r="T27" s="222"/>
    </row>
    <row r="28" spans="10:20">
      <c r="J28" s="218"/>
      <c r="K28" s="217"/>
      <c r="L28" s="217"/>
      <c r="M28" s="217"/>
      <c r="N28" s="217"/>
      <c r="O28" s="217"/>
      <c r="P28" s="218"/>
      <c r="Q28" s="217"/>
      <c r="R28" s="217"/>
      <c r="S28" s="217"/>
      <c r="T28" s="217"/>
    </row>
    <row r="29" spans="10:20">
      <c r="J29" s="219"/>
      <c r="K29" s="217"/>
      <c r="L29" s="217"/>
      <c r="M29" s="217"/>
      <c r="N29" s="217"/>
      <c r="O29" s="217"/>
      <c r="P29" s="219"/>
      <c r="Q29" s="217"/>
      <c r="R29" s="217"/>
      <c r="S29" s="217"/>
      <c r="T29" s="217"/>
    </row>
    <row r="30" spans="10:20">
      <c r="J30" s="220"/>
      <c r="K30" s="217"/>
      <c r="L30" s="217"/>
      <c r="M30" s="217"/>
      <c r="N30" s="217"/>
      <c r="O30" s="217"/>
      <c r="P30" s="220"/>
      <c r="Q30" s="217"/>
      <c r="R30" s="217"/>
      <c r="S30" s="217"/>
      <c r="T30" s="217"/>
    </row>
    <row r="31" spans="10:20" ht="15" customHeight="1">
      <c r="J31" s="431"/>
      <c r="K31" s="431"/>
      <c r="L31" s="431"/>
      <c r="M31" s="431"/>
      <c r="N31" s="431"/>
      <c r="O31" s="217"/>
      <c r="P31" s="431"/>
      <c r="Q31" s="431"/>
      <c r="R31" s="431"/>
      <c r="S31" s="431"/>
      <c r="T31" s="431"/>
    </row>
    <row r="32" spans="10:20">
      <c r="J32" s="221"/>
      <c r="K32" s="221"/>
      <c r="L32" s="221"/>
      <c r="M32" s="221"/>
      <c r="N32" s="221"/>
      <c r="O32" s="217"/>
      <c r="P32" s="221"/>
      <c r="Q32" s="221"/>
      <c r="R32" s="221"/>
      <c r="S32" s="221"/>
      <c r="T32" s="221"/>
    </row>
    <row r="33" spans="2:20">
      <c r="J33" s="222"/>
      <c r="K33" s="222"/>
      <c r="L33" s="222"/>
      <c r="M33" s="222"/>
      <c r="N33" s="222"/>
      <c r="O33" s="217"/>
      <c r="P33" s="222"/>
      <c r="Q33" s="222"/>
      <c r="R33" s="222"/>
      <c r="S33" s="222"/>
      <c r="T33" s="222"/>
    </row>
    <row r="34" spans="2:20">
      <c r="J34" s="218"/>
      <c r="K34" s="217"/>
      <c r="L34" s="217"/>
      <c r="M34" s="217"/>
      <c r="N34" s="217"/>
      <c r="O34" s="217"/>
      <c r="P34" s="218"/>
      <c r="Q34" s="217"/>
      <c r="R34" s="217"/>
      <c r="S34" s="217"/>
      <c r="T34" s="217"/>
    </row>
    <row r="35" spans="2:20">
      <c r="J35" s="219"/>
      <c r="K35" s="217"/>
      <c r="L35" s="217"/>
      <c r="M35" s="217"/>
      <c r="N35" s="217"/>
      <c r="O35" s="217"/>
      <c r="P35" s="219"/>
      <c r="Q35" s="217"/>
      <c r="R35" s="217"/>
      <c r="S35" s="217"/>
      <c r="T35" s="217"/>
    </row>
    <row r="36" spans="2:20">
      <c r="J36" s="220"/>
      <c r="K36" s="217"/>
      <c r="L36" s="217"/>
      <c r="M36" s="217"/>
      <c r="N36" s="217"/>
      <c r="O36" s="217"/>
      <c r="P36" s="220"/>
      <c r="Q36" s="217"/>
      <c r="R36" s="217"/>
      <c r="S36" s="217"/>
      <c r="T36" s="217"/>
    </row>
    <row r="37" spans="2:20">
      <c r="B37" s="382" t="s">
        <v>291</v>
      </c>
      <c r="J37" s="431"/>
      <c r="K37" s="431"/>
      <c r="L37" s="431"/>
      <c r="M37" s="431"/>
      <c r="N37" s="431"/>
      <c r="O37" s="217"/>
      <c r="P37" s="431"/>
      <c r="Q37" s="431"/>
      <c r="R37" s="431"/>
      <c r="S37" s="431"/>
      <c r="T37" s="431"/>
    </row>
    <row r="38" spans="2:20">
      <c r="B38" s="382" t="s">
        <v>289</v>
      </c>
      <c r="J38" s="221"/>
      <c r="K38" s="221"/>
      <c r="L38" s="221"/>
      <c r="M38" s="221"/>
      <c r="N38" s="221"/>
      <c r="O38" s="217"/>
      <c r="P38" s="221"/>
      <c r="Q38" s="221"/>
      <c r="R38" s="221"/>
      <c r="S38" s="221"/>
      <c r="T38" s="221"/>
    </row>
    <row r="39" spans="2:20">
      <c r="B39" s="382" t="s">
        <v>290</v>
      </c>
      <c r="J39" s="222"/>
      <c r="K39" s="222"/>
      <c r="L39" s="222"/>
      <c r="M39" s="222"/>
      <c r="N39" s="222"/>
      <c r="O39" s="217"/>
      <c r="P39" s="222"/>
      <c r="Q39" s="222"/>
      <c r="R39" s="222"/>
      <c r="S39" s="222"/>
      <c r="T39" s="222"/>
    </row>
    <row r="40" spans="2:20">
      <c r="J40" s="218"/>
      <c r="K40" s="217"/>
      <c r="L40" s="217"/>
      <c r="M40" s="217"/>
      <c r="N40" s="217"/>
      <c r="O40" s="217"/>
      <c r="P40" s="218"/>
      <c r="Q40" s="217"/>
      <c r="R40" s="217"/>
      <c r="S40" s="217"/>
      <c r="T40" s="217"/>
    </row>
    <row r="41" spans="2:20">
      <c r="J41" s="219"/>
      <c r="K41" s="217"/>
      <c r="L41" s="217"/>
      <c r="M41" s="217"/>
      <c r="N41" s="217"/>
      <c r="O41" s="217"/>
      <c r="P41" s="219"/>
      <c r="Q41" s="217"/>
      <c r="R41" s="217"/>
      <c r="S41" s="217"/>
      <c r="T41" s="217"/>
    </row>
    <row r="42" spans="2:20">
      <c r="J42" s="220"/>
      <c r="K42" s="217"/>
      <c r="L42" s="217"/>
      <c r="M42" s="217"/>
      <c r="N42" s="217"/>
      <c r="O42" s="217"/>
      <c r="P42" s="220"/>
      <c r="Q42" s="217"/>
      <c r="R42" s="217"/>
      <c r="S42" s="217"/>
      <c r="T42" s="217"/>
    </row>
    <row r="43" spans="2:20" ht="15" customHeight="1">
      <c r="J43" s="431"/>
      <c r="K43" s="431"/>
      <c r="L43" s="431"/>
      <c r="M43" s="431"/>
      <c r="N43" s="431"/>
      <c r="O43" s="217"/>
      <c r="P43" s="431"/>
      <c r="Q43" s="431"/>
      <c r="R43" s="431"/>
      <c r="S43" s="431"/>
      <c r="T43" s="431"/>
    </row>
    <row r="44" spans="2:20">
      <c r="J44" s="221"/>
      <c r="K44" s="221"/>
      <c r="L44" s="221"/>
      <c r="M44" s="221"/>
      <c r="N44" s="221"/>
      <c r="O44" s="217"/>
      <c r="P44" s="221"/>
      <c r="Q44" s="221"/>
      <c r="R44" s="221"/>
      <c r="S44" s="221"/>
      <c r="T44" s="221"/>
    </row>
    <row r="45" spans="2:20">
      <c r="J45" s="222"/>
      <c r="K45" s="222"/>
      <c r="L45" s="222"/>
      <c r="M45" s="222"/>
      <c r="N45" s="222"/>
      <c r="O45" s="217"/>
      <c r="P45" s="222"/>
      <c r="Q45" s="222"/>
      <c r="R45" s="222"/>
      <c r="S45" s="222"/>
      <c r="T45" s="222"/>
    </row>
    <row r="46" spans="2:20"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</row>
    <row r="49" ht="15" customHeight="1"/>
    <row r="55" ht="15" customHeight="1"/>
    <row r="61" ht="15" customHeight="1"/>
    <row r="67" ht="15" customHeight="1"/>
  </sheetData>
  <mergeCells count="14">
    <mergeCell ref="J13:N13"/>
    <mergeCell ref="P13:T13"/>
    <mergeCell ref="J19:N19"/>
    <mergeCell ref="P19:T19"/>
    <mergeCell ref="J7:N7"/>
    <mergeCell ref="P7:T7"/>
    <mergeCell ref="J37:N37"/>
    <mergeCell ref="P37:T37"/>
    <mergeCell ref="J43:N43"/>
    <mergeCell ref="P43:T43"/>
    <mergeCell ref="J25:N25"/>
    <mergeCell ref="P25:T25"/>
    <mergeCell ref="J31:N31"/>
    <mergeCell ref="P31:T31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K13"/>
  <sheetViews>
    <sheetView showGridLines="0" workbookViewId="0">
      <selection activeCell="B22" sqref="B22"/>
    </sheetView>
  </sheetViews>
  <sheetFormatPr baseColWidth="10" defaultRowHeight="15"/>
  <cols>
    <col min="1" max="1" width="11.28515625" customWidth="1"/>
    <col min="2" max="2" width="19.7109375" customWidth="1"/>
    <col min="3" max="3" width="10.28515625" bestFit="1" customWidth="1"/>
    <col min="4" max="4" width="10.28515625" customWidth="1"/>
    <col min="5" max="5" width="4.7109375" bestFit="1" customWidth="1"/>
  </cols>
  <sheetData>
    <row r="1" spans="1:11">
      <c r="A1" s="341" t="s">
        <v>228</v>
      </c>
      <c r="B1" s="74"/>
      <c r="C1" s="74"/>
      <c r="D1" s="74"/>
      <c r="E1" s="74"/>
    </row>
    <row r="2" spans="1:11">
      <c r="A2" s="341"/>
      <c r="B2" s="74"/>
      <c r="C2" s="74"/>
      <c r="D2" s="74"/>
      <c r="E2" s="74"/>
    </row>
    <row r="3" spans="1:11" ht="33.75">
      <c r="B3" s="89" t="s">
        <v>86</v>
      </c>
      <c r="C3" s="87" t="s">
        <v>17</v>
      </c>
      <c r="D3" s="87" t="s">
        <v>25</v>
      </c>
      <c r="E3" s="88" t="s">
        <v>50</v>
      </c>
    </row>
    <row r="4" spans="1:11">
      <c r="B4" s="90" t="s">
        <v>17</v>
      </c>
      <c r="C4" s="66">
        <v>69</v>
      </c>
      <c r="D4" s="66">
        <v>9</v>
      </c>
      <c r="E4" s="85" t="s">
        <v>35</v>
      </c>
    </row>
    <row r="5" spans="1:11" ht="22.5">
      <c r="B5" s="90" t="s">
        <v>25</v>
      </c>
      <c r="C5" s="66">
        <v>5</v>
      </c>
      <c r="D5" s="66">
        <v>13</v>
      </c>
      <c r="E5" s="85" t="s">
        <v>35</v>
      </c>
    </row>
    <row r="6" spans="1:11">
      <c r="B6" s="91" t="s">
        <v>50</v>
      </c>
      <c r="C6" s="66">
        <v>2</v>
      </c>
      <c r="D6" s="66">
        <v>1</v>
      </c>
      <c r="E6" s="85">
        <v>1</v>
      </c>
    </row>
    <row r="7" spans="1:11">
      <c r="B7" s="382" t="s">
        <v>292</v>
      </c>
      <c r="C7" s="377"/>
      <c r="D7" s="377"/>
      <c r="E7" s="377"/>
    </row>
    <row r="8" spans="1:11" ht="15" customHeight="1">
      <c r="A8" s="74"/>
      <c r="B8" s="382" t="s">
        <v>293</v>
      </c>
      <c r="C8" s="74"/>
      <c r="D8" s="74"/>
      <c r="E8" s="74"/>
    </row>
    <row r="9" spans="1:11">
      <c r="B9" s="382" t="s">
        <v>259</v>
      </c>
    </row>
    <row r="11" spans="1:11">
      <c r="G11" s="121"/>
      <c r="H11" s="65"/>
      <c r="I11" s="65"/>
      <c r="J11" s="65"/>
      <c r="K11" s="65"/>
    </row>
    <row r="12" spans="1:11">
      <c r="G12" s="121"/>
      <c r="H12" s="65"/>
      <c r="I12" s="65"/>
      <c r="J12" s="65"/>
      <c r="K12" s="65"/>
    </row>
    <row r="13" spans="1:11">
      <c r="G13" s="121"/>
      <c r="H13" s="65"/>
      <c r="I13" s="65"/>
      <c r="J13" s="65"/>
      <c r="K13" s="65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11"/>
  <sheetViews>
    <sheetView showGridLines="0" workbookViewId="0">
      <selection activeCell="A2" sqref="A2"/>
    </sheetView>
  </sheetViews>
  <sheetFormatPr baseColWidth="10" defaultRowHeight="15"/>
  <cols>
    <col min="1" max="1" width="15.140625" bestFit="1" customWidth="1"/>
    <col min="2" max="2" width="15.140625" customWidth="1"/>
    <col min="3" max="3" width="7.7109375" bestFit="1" customWidth="1"/>
    <col min="4" max="5" width="10.28515625" customWidth="1"/>
  </cols>
  <sheetData>
    <row r="1" spans="1:5">
      <c r="A1" s="342" t="s">
        <v>387</v>
      </c>
    </row>
    <row r="2" spans="1:5">
      <c r="A2" s="342"/>
    </row>
    <row r="3" spans="1:5" ht="33.75">
      <c r="B3" s="84" t="s">
        <v>91</v>
      </c>
      <c r="C3" s="72" t="s">
        <v>17</v>
      </c>
      <c r="D3" s="72" t="s">
        <v>25</v>
      </c>
      <c r="E3" s="365" t="s">
        <v>50</v>
      </c>
    </row>
    <row r="4" spans="1:5" ht="22.5" customHeight="1">
      <c r="B4" s="69" t="s">
        <v>17</v>
      </c>
      <c r="C4" s="66">
        <v>60</v>
      </c>
      <c r="D4" s="66">
        <v>4</v>
      </c>
      <c r="E4" s="85">
        <v>5</v>
      </c>
    </row>
    <row r="5" spans="1:5" ht="22.5">
      <c r="B5" s="69" t="s">
        <v>25</v>
      </c>
      <c r="C5" s="66">
        <v>6</v>
      </c>
      <c r="D5" s="66">
        <v>22</v>
      </c>
      <c r="E5" s="85">
        <v>2</v>
      </c>
    </row>
    <row r="6" spans="1:5">
      <c r="B6" s="70" t="s">
        <v>50</v>
      </c>
      <c r="C6" s="71" t="s">
        <v>35</v>
      </c>
      <c r="D6" s="71" t="s">
        <v>35</v>
      </c>
      <c r="E6" s="85">
        <v>1</v>
      </c>
    </row>
    <row r="7" spans="1:5">
      <c r="A7" s="64"/>
      <c r="B7" s="382" t="s">
        <v>294</v>
      </c>
      <c r="C7" s="65"/>
      <c r="D7" s="65"/>
      <c r="E7" s="378"/>
    </row>
    <row r="8" spans="1:5" ht="15" customHeight="1">
      <c r="A8" s="74"/>
      <c r="B8" s="382" t="s">
        <v>295</v>
      </c>
      <c r="C8" s="74"/>
      <c r="D8" s="74"/>
      <c r="E8" s="74"/>
    </row>
    <row r="9" spans="1:5">
      <c r="A9" s="74"/>
      <c r="B9" s="382" t="s">
        <v>259</v>
      </c>
      <c r="C9" s="74"/>
      <c r="D9" s="74"/>
      <c r="E9" s="74"/>
    </row>
    <row r="10" spans="1:5">
      <c r="A10" s="74"/>
      <c r="B10" s="74"/>
      <c r="C10" s="74"/>
      <c r="D10" s="74"/>
      <c r="E10" s="74"/>
    </row>
    <row r="11" spans="1:5">
      <c r="A11" s="74"/>
      <c r="B11" s="74"/>
      <c r="C11" s="74"/>
      <c r="D11" s="74"/>
      <c r="E11" s="7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P49"/>
  <sheetViews>
    <sheetView showGridLines="0" workbookViewId="0">
      <selection activeCell="A2" sqref="A2"/>
    </sheetView>
  </sheetViews>
  <sheetFormatPr baseColWidth="10" defaultRowHeight="15"/>
  <cols>
    <col min="2" max="2" width="30.5703125" bestFit="1" customWidth="1"/>
    <col min="3" max="3" width="7.28515625" bestFit="1" customWidth="1"/>
    <col min="4" max="4" width="13.7109375" customWidth="1"/>
    <col min="5" max="5" width="9.42578125" bestFit="1" customWidth="1"/>
    <col min="6" max="6" width="9" bestFit="1" customWidth="1"/>
    <col min="7" max="7" width="14.7109375" bestFit="1" customWidth="1"/>
    <col min="8" max="8" width="9.5703125" bestFit="1" customWidth="1"/>
    <col min="9" max="9" width="8" bestFit="1" customWidth="1"/>
    <col min="10" max="10" width="13" bestFit="1" customWidth="1"/>
    <col min="11" max="11" width="4.28515625" bestFit="1" customWidth="1"/>
    <col min="12" max="12" width="14" bestFit="1" customWidth="1"/>
  </cols>
  <sheetData>
    <row r="1" spans="1:16" ht="15" customHeight="1">
      <c r="A1" s="343" t="s">
        <v>388</v>
      </c>
      <c r="C1" s="74"/>
      <c r="D1" s="74"/>
      <c r="E1" s="74"/>
      <c r="F1" s="74"/>
      <c r="G1" s="74"/>
      <c r="H1" s="74"/>
      <c r="I1" s="74"/>
      <c r="J1" s="74"/>
      <c r="K1" s="74"/>
    </row>
    <row r="2" spans="1:16" ht="15" customHeight="1">
      <c r="A2" s="92"/>
      <c r="B2" s="343"/>
      <c r="C2" s="74"/>
      <c r="D2" s="74"/>
      <c r="E2" s="74"/>
      <c r="F2" s="74"/>
      <c r="G2" s="74"/>
      <c r="H2" s="74"/>
      <c r="I2" s="74"/>
      <c r="J2" s="74"/>
      <c r="K2" s="74"/>
    </row>
    <row r="3" spans="1:16">
      <c r="A3" s="31"/>
      <c r="B3" s="432" t="s">
        <v>95</v>
      </c>
      <c r="C3" s="433"/>
      <c r="D3" s="122"/>
      <c r="E3" s="122"/>
      <c r="F3" s="122"/>
      <c r="G3" s="122"/>
      <c r="H3" s="122"/>
      <c r="I3" s="122"/>
      <c r="J3" s="122"/>
      <c r="K3" s="122"/>
    </row>
    <row r="4" spans="1:16" ht="22.5">
      <c r="A4" s="31"/>
      <c r="B4" s="115" t="s">
        <v>73</v>
      </c>
      <c r="C4" s="104">
        <v>3</v>
      </c>
      <c r="D4" s="66"/>
      <c r="E4" s="123"/>
      <c r="F4" s="66"/>
      <c r="G4" s="66"/>
      <c r="H4" s="66"/>
      <c r="I4" s="66"/>
      <c r="J4" s="66"/>
      <c r="K4" s="66"/>
      <c r="L4" s="11"/>
      <c r="M4" s="11"/>
      <c r="N4" s="11"/>
      <c r="O4" s="11"/>
      <c r="P4" s="11"/>
    </row>
    <row r="5" spans="1:16" ht="22.5">
      <c r="A5" s="31"/>
      <c r="B5" s="115" t="s">
        <v>74</v>
      </c>
      <c r="C5" s="104">
        <v>27.33</v>
      </c>
      <c r="D5" s="66"/>
      <c r="E5" s="66"/>
      <c r="F5" s="66"/>
      <c r="G5" s="66"/>
      <c r="H5" s="66"/>
      <c r="I5" s="66"/>
      <c r="J5" s="66"/>
      <c r="K5" s="123"/>
    </row>
    <row r="6" spans="1:16" ht="33.75">
      <c r="A6" s="31"/>
      <c r="B6" s="115" t="s">
        <v>75</v>
      </c>
      <c r="C6" s="104">
        <v>19.09</v>
      </c>
      <c r="D6" s="66"/>
      <c r="E6" s="66"/>
      <c r="F6" s="66"/>
      <c r="G6" s="66"/>
      <c r="H6" s="66"/>
      <c r="I6" s="66"/>
      <c r="J6" s="66"/>
      <c r="K6" s="123"/>
    </row>
    <row r="7" spans="1:16">
      <c r="A7" s="31"/>
      <c r="B7" s="115" t="s">
        <v>76</v>
      </c>
      <c r="C7" s="104">
        <v>9.84</v>
      </c>
      <c r="D7" s="66"/>
      <c r="E7" s="66"/>
      <c r="F7" s="66"/>
      <c r="G7" s="66"/>
      <c r="H7" s="66"/>
      <c r="I7" s="66"/>
      <c r="J7" s="66"/>
      <c r="K7" s="123"/>
      <c r="L7" s="81"/>
    </row>
    <row r="8" spans="1:16">
      <c r="A8" s="31"/>
      <c r="B8" s="115" t="s">
        <v>77</v>
      </c>
      <c r="C8" s="104">
        <v>2.33</v>
      </c>
      <c r="D8" s="66"/>
      <c r="E8" s="66"/>
      <c r="F8" s="66"/>
      <c r="G8" s="66"/>
      <c r="H8" s="66"/>
      <c r="I8" s="66"/>
      <c r="J8" s="66"/>
      <c r="K8" s="123"/>
      <c r="L8" s="81"/>
    </row>
    <row r="9" spans="1:16">
      <c r="A9" s="31"/>
      <c r="B9" s="115" t="s">
        <v>78</v>
      </c>
      <c r="C9" s="104" t="s">
        <v>35</v>
      </c>
      <c r="D9" s="66"/>
      <c r="E9" s="66"/>
      <c r="F9" s="66"/>
      <c r="G9" s="66"/>
      <c r="H9" s="66"/>
      <c r="I9" s="66"/>
      <c r="J9" s="66"/>
      <c r="K9" s="123"/>
      <c r="L9" s="81"/>
    </row>
    <row r="10" spans="1:16" ht="22.5">
      <c r="A10" s="31"/>
      <c r="B10" s="115" t="s">
        <v>79</v>
      </c>
      <c r="C10" s="104">
        <v>2.21</v>
      </c>
      <c r="D10" s="66"/>
      <c r="E10" s="66"/>
      <c r="F10" s="66"/>
      <c r="G10" s="66"/>
      <c r="H10" s="66"/>
      <c r="I10" s="66"/>
      <c r="J10" s="66"/>
      <c r="K10" s="123"/>
      <c r="L10" s="81"/>
    </row>
    <row r="11" spans="1:16">
      <c r="A11" s="31"/>
      <c r="B11" s="115" t="s">
        <v>80</v>
      </c>
      <c r="C11" s="104" t="s">
        <v>35</v>
      </c>
      <c r="D11" s="66"/>
      <c r="E11" s="66"/>
      <c r="F11" s="66"/>
      <c r="G11" s="66"/>
      <c r="H11" s="66"/>
      <c r="I11" s="66"/>
      <c r="J11" s="66"/>
      <c r="K11" s="123"/>
      <c r="L11" s="81"/>
    </row>
    <row r="12" spans="1:16" ht="22.5">
      <c r="A12" s="31"/>
      <c r="B12" s="115" t="s">
        <v>81</v>
      </c>
      <c r="C12" s="104" t="s">
        <v>35</v>
      </c>
      <c r="D12" s="66"/>
      <c r="E12" s="66"/>
      <c r="F12" s="66"/>
      <c r="G12" s="66"/>
      <c r="H12" s="66"/>
      <c r="I12" s="66"/>
      <c r="J12" s="66"/>
      <c r="K12" s="123"/>
      <c r="L12" s="81"/>
    </row>
    <row r="13" spans="1:16">
      <c r="A13" s="31"/>
      <c r="B13" s="115" t="s">
        <v>82</v>
      </c>
      <c r="C13" s="104">
        <v>16.89</v>
      </c>
      <c r="D13" s="66"/>
      <c r="E13" s="66"/>
      <c r="F13" s="66"/>
      <c r="G13" s="66"/>
      <c r="H13" s="66"/>
      <c r="I13" s="66"/>
      <c r="J13" s="66"/>
      <c r="K13" s="123"/>
      <c r="L13" s="81"/>
    </row>
    <row r="14" spans="1:16" ht="22.5">
      <c r="A14" s="31"/>
      <c r="B14" s="115" t="s">
        <v>83</v>
      </c>
      <c r="C14" s="104">
        <v>19.27</v>
      </c>
      <c r="D14" s="66"/>
      <c r="E14" s="66"/>
      <c r="F14" s="66"/>
      <c r="G14" s="66"/>
      <c r="H14" s="66"/>
      <c r="I14" s="66"/>
      <c r="J14" s="66"/>
      <c r="K14" s="123"/>
      <c r="L14" s="81"/>
    </row>
    <row r="15" spans="1:16">
      <c r="A15" s="31"/>
      <c r="B15" s="119" t="s">
        <v>0</v>
      </c>
      <c r="C15" s="119">
        <v>100</v>
      </c>
      <c r="D15" s="65"/>
      <c r="E15" s="65"/>
      <c r="F15" s="65"/>
      <c r="G15" s="65"/>
      <c r="H15" s="65"/>
      <c r="I15" s="65"/>
      <c r="J15" s="65"/>
      <c r="K15" s="65"/>
      <c r="L15" s="81"/>
    </row>
    <row r="16" spans="1:16" ht="15" customHeight="1">
      <c r="A16" s="31"/>
      <c r="B16" s="382" t="s">
        <v>296</v>
      </c>
      <c r="C16" s="74"/>
      <c r="D16" s="74"/>
      <c r="E16" s="74"/>
      <c r="F16" s="74"/>
      <c r="G16" s="74"/>
      <c r="H16" s="74"/>
      <c r="I16" s="74"/>
      <c r="J16" s="74"/>
      <c r="K16" s="74"/>
      <c r="L16" s="81"/>
    </row>
    <row r="17" spans="1:13">
      <c r="B17" s="382" t="s">
        <v>297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1:13">
      <c r="B18" s="382" t="s">
        <v>259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3">
      <c r="A20" s="117"/>
      <c r="B20" s="117"/>
      <c r="C20" s="117"/>
      <c r="D20" s="117"/>
      <c r="E20" s="117"/>
      <c r="F20" s="117"/>
      <c r="G20" s="124"/>
      <c r="H20" s="31"/>
      <c r="I20" s="31"/>
      <c r="J20" s="117"/>
      <c r="K20" s="117"/>
      <c r="L20" s="117"/>
      <c r="M20" s="117"/>
    </row>
    <row r="21" spans="1:13">
      <c r="A21" s="117"/>
      <c r="B21" s="117"/>
      <c r="C21" s="117"/>
      <c r="D21" s="117"/>
      <c r="E21" s="117"/>
      <c r="F21" s="117"/>
      <c r="G21" s="76"/>
      <c r="H21" s="31"/>
      <c r="I21" s="31"/>
      <c r="J21" s="117"/>
      <c r="K21" s="117"/>
      <c r="L21" s="117"/>
      <c r="M21" s="117"/>
    </row>
    <row r="22" spans="1:13">
      <c r="A22" s="117"/>
      <c r="B22" s="117"/>
      <c r="C22" s="117"/>
      <c r="D22" s="117"/>
      <c r="E22" s="117"/>
      <c r="F22" s="117"/>
      <c r="G22" s="75"/>
      <c r="H22" s="31"/>
      <c r="I22" s="31"/>
      <c r="J22" s="117"/>
      <c r="K22" s="117"/>
      <c r="L22" s="117"/>
      <c r="M22" s="117"/>
    </row>
    <row r="23" spans="1:13">
      <c r="A23" s="117"/>
      <c r="B23" s="117"/>
      <c r="C23" s="117"/>
      <c r="D23" s="117"/>
      <c r="E23" s="117"/>
      <c r="F23" s="117"/>
      <c r="G23" s="77"/>
      <c r="H23" s="31"/>
      <c r="I23" s="31"/>
      <c r="J23" s="117"/>
      <c r="K23" s="117"/>
      <c r="L23" s="117"/>
      <c r="M23" s="117"/>
    </row>
    <row r="24" spans="1:13" ht="30" customHeight="1">
      <c r="A24" s="117"/>
      <c r="B24" s="117"/>
      <c r="C24" s="117"/>
      <c r="D24" s="117"/>
      <c r="E24" s="117"/>
      <c r="F24" s="117"/>
      <c r="G24" s="411"/>
      <c r="H24" s="411"/>
      <c r="I24" s="411"/>
      <c r="J24" s="117"/>
      <c r="K24" s="117"/>
      <c r="L24" s="117"/>
      <c r="M24" s="117"/>
    </row>
    <row r="25" spans="1:13" ht="15" customHeight="1">
      <c r="A25" s="117"/>
      <c r="B25" s="117"/>
      <c r="C25" s="117"/>
      <c r="D25" s="117"/>
      <c r="E25" s="117"/>
      <c r="F25" s="117"/>
      <c r="G25" s="120"/>
      <c r="H25" s="120"/>
      <c r="I25" s="31"/>
      <c r="J25" s="65"/>
      <c r="K25" s="117"/>
      <c r="L25" s="117"/>
      <c r="M25" s="117"/>
    </row>
    <row r="26" spans="1:13">
      <c r="A26" s="117"/>
      <c r="B26" s="117"/>
      <c r="C26" s="117"/>
      <c r="D26" s="117"/>
      <c r="E26" s="117"/>
      <c r="F26" s="117"/>
      <c r="G26" s="120"/>
      <c r="H26" s="63"/>
      <c r="I26" s="31"/>
      <c r="J26" s="65"/>
      <c r="K26" s="117"/>
      <c r="L26" s="117"/>
      <c r="M26" s="117"/>
    </row>
    <row r="27" spans="1:13">
      <c r="A27" s="117"/>
      <c r="B27" s="117"/>
      <c r="C27" s="117"/>
      <c r="D27" s="117"/>
      <c r="E27" s="117"/>
      <c r="F27" s="117"/>
      <c r="G27" s="120"/>
      <c r="H27" s="63"/>
      <c r="I27" s="31"/>
      <c r="J27" s="65"/>
      <c r="K27" s="117"/>
      <c r="L27" s="117"/>
      <c r="M27" s="117"/>
    </row>
    <row r="28" spans="1:13">
      <c r="A28" s="117"/>
      <c r="B28" s="117"/>
      <c r="C28" s="117"/>
      <c r="D28" s="117"/>
      <c r="E28" s="117"/>
      <c r="F28" s="117"/>
      <c r="G28" s="120"/>
      <c r="H28" s="63"/>
      <c r="I28" s="31"/>
      <c r="J28" s="65"/>
      <c r="K28" s="117"/>
      <c r="L28" s="117"/>
      <c r="M28" s="117"/>
    </row>
    <row r="29" spans="1:13">
      <c r="A29" s="117"/>
      <c r="B29" s="117"/>
      <c r="C29" s="117"/>
      <c r="D29" s="117"/>
      <c r="E29" s="117"/>
      <c r="F29" s="117"/>
      <c r="G29" s="120"/>
      <c r="H29" s="63"/>
      <c r="I29" s="31"/>
      <c r="J29" s="65"/>
      <c r="K29" s="117"/>
      <c r="L29" s="117"/>
      <c r="M29" s="117"/>
    </row>
    <row r="30" spans="1:13">
      <c r="A30" s="117"/>
      <c r="B30" s="117"/>
      <c r="C30" s="117"/>
      <c r="D30" s="117"/>
      <c r="E30" s="117"/>
      <c r="F30" s="117"/>
      <c r="G30" s="120"/>
      <c r="H30" s="63"/>
      <c r="I30" s="31"/>
      <c r="J30" s="65"/>
      <c r="K30" s="117"/>
      <c r="L30" s="117"/>
      <c r="M30" s="117"/>
    </row>
    <row r="31" spans="1:13">
      <c r="A31" s="117"/>
      <c r="B31" s="117"/>
      <c r="C31" s="117"/>
      <c r="D31" s="117"/>
      <c r="E31" s="117"/>
      <c r="F31" s="117"/>
      <c r="G31" s="120"/>
      <c r="H31" s="63"/>
      <c r="I31" s="31"/>
      <c r="J31" s="65"/>
      <c r="K31" s="117"/>
      <c r="L31" s="117"/>
      <c r="M31" s="117"/>
    </row>
    <row r="32" spans="1:13">
      <c r="A32" s="117"/>
      <c r="B32" s="117"/>
      <c r="C32" s="117"/>
      <c r="D32" s="117"/>
      <c r="E32" s="117"/>
      <c r="F32" s="117"/>
      <c r="G32" s="120"/>
      <c r="H32" s="63"/>
      <c r="I32" s="31"/>
      <c r="J32" s="65"/>
      <c r="K32" s="117"/>
      <c r="L32" s="117"/>
      <c r="M32" s="117"/>
    </row>
    <row r="33" spans="1:13">
      <c r="A33" s="117"/>
      <c r="B33" s="117"/>
      <c r="C33" s="117"/>
      <c r="D33" s="117"/>
      <c r="E33" s="117"/>
      <c r="F33" s="117"/>
      <c r="G33" s="120"/>
      <c r="H33" s="63"/>
      <c r="I33" s="31"/>
      <c r="J33" s="65"/>
      <c r="K33" s="117"/>
      <c r="L33" s="117"/>
      <c r="M33" s="117"/>
    </row>
    <row r="34" spans="1:13">
      <c r="A34" s="117"/>
      <c r="B34" s="117"/>
      <c r="C34" s="117"/>
      <c r="D34" s="117"/>
      <c r="E34" s="117"/>
      <c r="F34" s="117"/>
      <c r="G34" s="120"/>
      <c r="H34" s="63"/>
      <c r="I34" s="31"/>
      <c r="J34" s="65"/>
      <c r="K34" s="117"/>
      <c r="L34" s="117"/>
      <c r="M34" s="117"/>
    </row>
    <row r="35" spans="1:13">
      <c r="A35" s="117"/>
      <c r="B35" s="117"/>
      <c r="C35" s="117"/>
      <c r="D35" s="117"/>
      <c r="E35" s="117"/>
      <c r="F35" s="117"/>
      <c r="G35" s="120"/>
      <c r="H35" s="63"/>
      <c r="I35" s="31"/>
      <c r="J35" s="31"/>
      <c r="K35" s="117"/>
      <c r="L35" s="117"/>
      <c r="M35" s="117"/>
    </row>
    <row r="36" spans="1:13">
      <c r="A36" s="117"/>
      <c r="B36" s="117"/>
      <c r="C36" s="117"/>
      <c r="D36" s="117"/>
      <c r="E36" s="117"/>
      <c r="F36" s="117"/>
      <c r="G36" s="120"/>
      <c r="H36" s="63"/>
      <c r="I36" s="31"/>
      <c r="J36" s="117"/>
      <c r="K36" s="117"/>
      <c r="L36" s="117"/>
      <c r="M36" s="117"/>
    </row>
    <row r="37" spans="1:13">
      <c r="A37" s="117"/>
      <c r="B37" s="117"/>
      <c r="C37" s="117"/>
      <c r="D37" s="117"/>
      <c r="E37" s="117"/>
      <c r="F37" s="117"/>
      <c r="G37" s="120"/>
      <c r="H37" s="63"/>
      <c r="I37" s="31"/>
      <c r="J37" s="117"/>
      <c r="K37" s="117"/>
      <c r="L37" s="117"/>
      <c r="M37" s="117"/>
    </row>
    <row r="38" spans="1:13">
      <c r="A38" s="117"/>
      <c r="B38" s="117"/>
      <c r="C38" s="117"/>
      <c r="D38" s="117"/>
      <c r="E38" s="117"/>
      <c r="F38" s="117"/>
      <c r="G38" s="120"/>
      <c r="H38" s="63"/>
      <c r="I38" s="31"/>
      <c r="J38" s="117"/>
      <c r="K38" s="117"/>
      <c r="L38" s="117"/>
      <c r="M38" s="117"/>
    </row>
    <row r="39" spans="1:13">
      <c r="A39" s="117"/>
      <c r="B39" s="117"/>
      <c r="C39" s="117"/>
      <c r="D39" s="117"/>
      <c r="E39" s="117"/>
      <c r="F39" s="117"/>
      <c r="G39" s="120"/>
      <c r="H39" s="63"/>
      <c r="I39" s="31"/>
      <c r="J39" s="117"/>
      <c r="K39" s="117"/>
      <c r="L39" s="117"/>
      <c r="M39" s="117"/>
    </row>
    <row r="40" spans="1:13">
      <c r="A40" s="117"/>
      <c r="B40" s="117"/>
      <c r="C40" s="117"/>
      <c r="D40" s="117"/>
      <c r="E40" s="117"/>
      <c r="F40" s="117"/>
      <c r="G40" s="120"/>
      <c r="H40" s="63"/>
      <c r="I40" s="31"/>
      <c r="J40" s="117"/>
      <c r="K40" s="117"/>
      <c r="L40" s="117"/>
      <c r="M40" s="117"/>
    </row>
    <row r="41" spans="1:13">
      <c r="A41" s="117"/>
      <c r="B41" s="117"/>
      <c r="C41" s="117"/>
      <c r="D41" s="117"/>
      <c r="E41" s="117"/>
      <c r="F41" s="117"/>
      <c r="G41" s="120"/>
      <c r="H41" s="63"/>
      <c r="I41" s="31"/>
      <c r="J41" s="117"/>
      <c r="K41" s="117"/>
      <c r="L41" s="117"/>
      <c r="M41" s="117"/>
    </row>
    <row r="42" spans="1:13">
      <c r="A42" s="117"/>
      <c r="B42" s="117"/>
      <c r="C42" s="117"/>
      <c r="D42" s="117"/>
      <c r="E42" s="117"/>
      <c r="F42" s="117"/>
      <c r="G42" s="120"/>
      <c r="H42" s="63"/>
      <c r="I42" s="31"/>
      <c r="J42" s="117"/>
      <c r="K42" s="117"/>
      <c r="L42" s="117"/>
      <c r="M42" s="117"/>
    </row>
    <row r="43" spans="1:13">
      <c r="A43" s="117"/>
      <c r="B43" s="117"/>
      <c r="C43" s="117"/>
      <c r="D43" s="117"/>
      <c r="E43" s="117"/>
      <c r="F43" s="117"/>
      <c r="G43" s="120"/>
      <c r="H43" s="63"/>
      <c r="I43" s="31"/>
      <c r="J43" s="117"/>
      <c r="K43" s="117"/>
      <c r="L43" s="117"/>
      <c r="M43" s="117"/>
    </row>
    <row r="44" spans="1:13">
      <c r="A44" s="117"/>
      <c r="B44" s="117"/>
      <c r="C44" s="117"/>
      <c r="D44" s="117"/>
      <c r="E44" s="117"/>
      <c r="F44" s="117"/>
      <c r="G44" s="120"/>
      <c r="H44" s="63"/>
      <c r="I44" s="31"/>
      <c r="J44" s="117"/>
      <c r="K44" s="117"/>
      <c r="L44" s="117"/>
      <c r="M44" s="117"/>
    </row>
    <row r="45" spans="1:13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</row>
    <row r="46" spans="1:13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</row>
    <row r="47" spans="1:13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</row>
    <row r="48" spans="1:13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</row>
    <row r="49" spans="1:13" ht="1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</row>
  </sheetData>
  <mergeCells count="2">
    <mergeCell ref="B3:C3"/>
    <mergeCell ref="G24:I2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D20"/>
  <sheetViews>
    <sheetView showGridLines="0" workbookViewId="0">
      <selection activeCell="A2" sqref="A2"/>
    </sheetView>
  </sheetViews>
  <sheetFormatPr baseColWidth="10" defaultRowHeight="15"/>
  <cols>
    <col min="2" max="2" width="35.5703125" bestFit="1" customWidth="1"/>
    <col min="3" max="3" width="4.42578125" bestFit="1" customWidth="1"/>
  </cols>
  <sheetData>
    <row r="1" spans="1:4">
      <c r="A1" s="342" t="s">
        <v>389</v>
      </c>
    </row>
    <row r="2" spans="1:4">
      <c r="A2" s="342"/>
    </row>
    <row r="3" spans="1:4" ht="15" customHeight="1">
      <c r="B3" s="434" t="s">
        <v>224</v>
      </c>
      <c r="C3" s="435"/>
      <c r="D3" s="63"/>
    </row>
    <row r="4" spans="1:4">
      <c r="B4" s="322" t="s">
        <v>216</v>
      </c>
      <c r="C4" s="320">
        <v>39.74</v>
      </c>
      <c r="D4" s="319"/>
    </row>
    <row r="5" spans="1:4">
      <c r="B5" s="322" t="s">
        <v>217</v>
      </c>
      <c r="C5" s="320">
        <v>29.57</v>
      </c>
      <c r="D5" s="319"/>
    </row>
    <row r="6" spans="1:4" ht="22.5">
      <c r="B6" s="322" t="s">
        <v>218</v>
      </c>
      <c r="C6" s="320">
        <v>4.2300000000000004</v>
      </c>
      <c r="D6" s="319"/>
    </row>
    <row r="7" spans="1:4">
      <c r="B7" s="322" t="s">
        <v>219</v>
      </c>
      <c r="C7" s="320">
        <v>1.02</v>
      </c>
      <c r="D7" s="319"/>
    </row>
    <row r="8" spans="1:4">
      <c r="B8" s="322" t="s">
        <v>59</v>
      </c>
      <c r="C8" s="320">
        <v>24.55</v>
      </c>
      <c r="D8" s="319"/>
    </row>
    <row r="9" spans="1:4">
      <c r="B9" s="322" t="s">
        <v>196</v>
      </c>
      <c r="C9" s="320" t="s">
        <v>35</v>
      </c>
      <c r="D9" s="319"/>
    </row>
    <row r="10" spans="1:4">
      <c r="B10" s="322" t="s">
        <v>220</v>
      </c>
      <c r="C10" s="320" t="s">
        <v>35</v>
      </c>
      <c r="D10" s="319"/>
    </row>
    <row r="11" spans="1:4">
      <c r="B11" s="322" t="s">
        <v>221</v>
      </c>
      <c r="C11" s="320" t="s">
        <v>35</v>
      </c>
      <c r="D11" s="319"/>
    </row>
    <row r="12" spans="1:4">
      <c r="B12" s="322" t="s">
        <v>222</v>
      </c>
      <c r="C12" s="320" t="s">
        <v>35</v>
      </c>
      <c r="D12" s="319"/>
    </row>
    <row r="13" spans="1:4">
      <c r="B13" s="322" t="s">
        <v>51</v>
      </c>
      <c r="C13" s="320" t="s">
        <v>35</v>
      </c>
      <c r="D13" s="319"/>
    </row>
    <row r="14" spans="1:4">
      <c r="B14" s="322" t="s">
        <v>56</v>
      </c>
      <c r="C14" s="320" t="s">
        <v>65</v>
      </c>
      <c r="D14" s="319"/>
    </row>
    <row r="15" spans="1:4" ht="22.5">
      <c r="B15" s="322" t="s">
        <v>223</v>
      </c>
      <c r="C15" s="320" t="s">
        <v>35</v>
      </c>
      <c r="D15" s="319"/>
    </row>
    <row r="16" spans="1:4">
      <c r="B16" s="323" t="s">
        <v>50</v>
      </c>
      <c r="C16" s="321">
        <v>0.39</v>
      </c>
      <c r="D16" s="319"/>
    </row>
    <row r="17" spans="2:3">
      <c r="B17" s="111" t="s">
        <v>0</v>
      </c>
      <c r="C17" s="111">
        <v>100</v>
      </c>
    </row>
    <row r="18" spans="2:3">
      <c r="B18" s="382" t="s">
        <v>298</v>
      </c>
    </row>
    <row r="19" spans="2:3">
      <c r="B19" s="382" t="s">
        <v>299</v>
      </c>
    </row>
    <row r="20" spans="2:3">
      <c r="B20" s="382" t="s">
        <v>259</v>
      </c>
    </row>
  </sheetData>
  <mergeCells count="1">
    <mergeCell ref="B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N35"/>
  <sheetViews>
    <sheetView showGridLines="0" workbookViewId="0">
      <selection activeCell="A2" sqref="A2"/>
    </sheetView>
  </sheetViews>
  <sheetFormatPr baseColWidth="10" defaultRowHeight="15"/>
  <cols>
    <col min="2" max="2" width="23.42578125" bestFit="1" customWidth="1"/>
    <col min="3" max="3" width="14.140625" bestFit="1" customWidth="1"/>
    <col min="4" max="4" width="8.28515625" bestFit="1" customWidth="1"/>
    <col min="5" max="5" width="10.85546875" bestFit="1" customWidth="1"/>
    <col min="6" max="6" width="10.7109375" bestFit="1" customWidth="1"/>
    <col min="7" max="7" width="10.5703125" bestFit="1" customWidth="1"/>
    <col min="11" max="11" width="6.85546875" bestFit="1" customWidth="1"/>
    <col min="12" max="12" width="4.85546875" bestFit="1" customWidth="1"/>
    <col min="13" max="13" width="4.28515625" bestFit="1" customWidth="1"/>
  </cols>
  <sheetData>
    <row r="1" spans="1:14">
      <c r="A1" s="342" t="s">
        <v>390</v>
      </c>
    </row>
    <row r="2" spans="1:14">
      <c r="A2" s="342"/>
    </row>
    <row r="3" spans="1:14">
      <c r="B3" s="436" t="s">
        <v>96</v>
      </c>
      <c r="C3" s="436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31"/>
    </row>
    <row r="4" spans="1:14" ht="45">
      <c r="B4" s="130" t="s">
        <v>97</v>
      </c>
      <c r="C4" s="109">
        <v>16.16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31"/>
    </row>
    <row r="5" spans="1:14">
      <c r="B5" s="131" t="s">
        <v>76</v>
      </c>
      <c r="C5" s="104">
        <v>5.69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31"/>
    </row>
    <row r="6" spans="1:14">
      <c r="B6" s="131" t="s">
        <v>77</v>
      </c>
      <c r="C6" s="104">
        <v>2.5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>
      <c r="B7" s="131" t="s">
        <v>78</v>
      </c>
      <c r="C7" s="104">
        <v>0.75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22.5">
      <c r="B8" s="131" t="s">
        <v>79</v>
      </c>
      <c r="C8" s="104">
        <v>12.11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>
      <c r="B9" s="131" t="s">
        <v>80</v>
      </c>
      <c r="C9" s="104">
        <v>2.27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4" ht="22.5">
      <c r="B10" s="131" t="s">
        <v>90</v>
      </c>
      <c r="C10" s="104" t="s">
        <v>35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14" ht="22.5">
      <c r="B11" s="131" t="s">
        <v>88</v>
      </c>
      <c r="C11" s="104">
        <v>27.22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>
      <c r="B12" s="131" t="s">
        <v>82</v>
      </c>
      <c r="C12" s="104">
        <v>26.89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4" ht="15" customHeight="1">
      <c r="B13" s="131" t="s">
        <v>87</v>
      </c>
      <c r="C13" s="104">
        <v>3.98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>
      <c r="B14" s="128" t="s">
        <v>0</v>
      </c>
      <c r="C14" s="129">
        <v>100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4">
      <c r="A15" s="75"/>
      <c r="B15" s="382" t="s">
        <v>300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</row>
    <row r="16" spans="1:14">
      <c r="A16" s="77"/>
      <c r="B16" s="382" t="s">
        <v>301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1:14">
      <c r="A17" s="116"/>
      <c r="B17" s="382" t="s">
        <v>259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1:14" ht="15" customHeight="1">
      <c r="A18" s="31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ht="135" customHeight="1">
      <c r="A19" s="31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1:14">
      <c r="A20" s="31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>
      <c r="A21" s="31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1:14">
      <c r="A22" s="31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1:14">
      <c r="A23" s="31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4" spans="1:14">
      <c r="A24" s="31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</row>
    <row r="25" spans="1:14">
      <c r="A25" s="31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</row>
    <row r="26" spans="1:14">
      <c r="A26" s="31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7" spans="1:14">
      <c r="A27" s="31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>
      <c r="A28" s="31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</row>
    <row r="29" spans="1:14">
      <c r="A29" s="31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14">
      <c r="A30" s="31"/>
      <c r="B30" s="31"/>
      <c r="C30" s="112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>
      <c r="A31" s="31"/>
      <c r="B31" s="31"/>
      <c r="C31" s="112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>
      <c r="A32" s="31"/>
      <c r="B32" s="31"/>
      <c r="C32" s="437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>
      <c r="A33" s="31"/>
      <c r="B33" s="31"/>
      <c r="C33" s="437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15" customHeight="1">
      <c r="A34" s="31"/>
      <c r="B34" s="31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</row>
    <row r="35" spans="1:14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</sheetData>
  <mergeCells count="3">
    <mergeCell ref="B3:C3"/>
    <mergeCell ref="C32:C33"/>
    <mergeCell ref="C34:N34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Y41"/>
  <sheetViews>
    <sheetView showGridLines="0" workbookViewId="0"/>
  </sheetViews>
  <sheetFormatPr baseColWidth="10" defaultRowHeight="15"/>
  <cols>
    <col min="2" max="2" width="25.7109375" customWidth="1"/>
    <col min="3" max="3" width="14.140625" bestFit="1" customWidth="1"/>
    <col min="4" max="4" width="8.28515625" bestFit="1" customWidth="1"/>
    <col min="5" max="5" width="10.85546875" bestFit="1" customWidth="1"/>
    <col min="6" max="6" width="10.7109375" bestFit="1" customWidth="1"/>
    <col min="7" max="7" width="10.5703125" bestFit="1" customWidth="1"/>
    <col min="11" max="11" width="6.85546875" bestFit="1" customWidth="1"/>
    <col min="12" max="12" width="4.85546875" bestFit="1" customWidth="1"/>
    <col min="13" max="13" width="4.28515625" bestFit="1" customWidth="1"/>
    <col min="14" max="14" width="15.140625" bestFit="1" customWidth="1"/>
    <col min="15" max="15" width="7.7109375" bestFit="1" customWidth="1"/>
    <col min="16" max="16" width="10.28515625" bestFit="1" customWidth="1"/>
    <col min="17" max="17" width="11.28515625" bestFit="1" customWidth="1"/>
  </cols>
  <sheetData>
    <row r="1" spans="1:19">
      <c r="A1" s="342" t="s">
        <v>229</v>
      </c>
    </row>
    <row r="2" spans="1:19">
      <c r="A2" s="342"/>
    </row>
    <row r="3" spans="1:19">
      <c r="B3" s="438" t="s">
        <v>96</v>
      </c>
      <c r="C3" s="439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31"/>
    </row>
    <row r="4" spans="1:19" ht="45">
      <c r="B4" s="138" t="s">
        <v>75</v>
      </c>
      <c r="C4" s="104">
        <v>8.3800000000000008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31"/>
    </row>
    <row r="5" spans="1:19">
      <c r="B5" s="69" t="s">
        <v>76</v>
      </c>
      <c r="C5" s="104" t="s">
        <v>35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31"/>
    </row>
    <row r="6" spans="1:19">
      <c r="B6" s="69" t="s">
        <v>77</v>
      </c>
      <c r="C6" s="104">
        <v>4.43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31"/>
    </row>
    <row r="7" spans="1:19">
      <c r="B7" s="69" t="s">
        <v>78</v>
      </c>
      <c r="C7" s="104">
        <v>1.61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31"/>
    </row>
    <row r="8" spans="1:19" ht="22.5">
      <c r="B8" s="69" t="s">
        <v>79</v>
      </c>
      <c r="C8" s="104">
        <v>22.9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31"/>
    </row>
    <row r="9" spans="1:19">
      <c r="B9" s="69" t="s">
        <v>80</v>
      </c>
      <c r="C9" s="104">
        <v>15.54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31"/>
    </row>
    <row r="10" spans="1:19" ht="22.5">
      <c r="B10" s="69" t="s">
        <v>90</v>
      </c>
      <c r="C10" s="104" t="s">
        <v>35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31"/>
    </row>
    <row r="11" spans="1:19" ht="22.5">
      <c r="B11" s="69" t="s">
        <v>88</v>
      </c>
      <c r="C11" s="104">
        <v>12.96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31"/>
    </row>
    <row r="12" spans="1:19">
      <c r="B12" s="69" t="s">
        <v>82</v>
      </c>
      <c r="C12" s="104">
        <v>21.24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9">
      <c r="B13" s="70" t="s">
        <v>87</v>
      </c>
      <c r="C13" s="105">
        <v>12.12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9">
      <c r="B14" s="382" t="s">
        <v>302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9">
      <c r="B15" s="382" t="s">
        <v>303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9">
      <c r="B16" s="382" t="s">
        <v>259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S16" s="31"/>
    </row>
    <row r="17" spans="2:25">
      <c r="B17" s="121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2:25">
      <c r="B18" s="121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</row>
    <row r="19" spans="2:25">
      <c r="B19" s="121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</row>
    <row r="20" spans="2:25">
      <c r="B20" s="83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82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</row>
    <row r="21" spans="2:25">
      <c r="B21" s="83"/>
      <c r="C21" s="65"/>
      <c r="D21" s="65"/>
      <c r="E21" s="65"/>
      <c r="F21" s="65"/>
      <c r="G21" s="65"/>
      <c r="H21" s="65"/>
      <c r="I21" s="65"/>
      <c r="J21" s="65"/>
      <c r="K21" s="65"/>
      <c r="L21" s="65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</row>
    <row r="22" spans="2:25"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</row>
    <row r="23" spans="2:25"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</row>
    <row r="24" spans="2:25"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</row>
    <row r="25" spans="2:25">
      <c r="C25" s="114"/>
      <c r="D25" s="114"/>
      <c r="E25" s="114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</row>
    <row r="26" spans="2:25">
      <c r="C26" s="114"/>
      <c r="D26" s="114"/>
      <c r="E26" s="114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</row>
    <row r="27" spans="2:25">
      <c r="C27" s="114"/>
      <c r="D27" s="114"/>
      <c r="E27" s="114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</row>
    <row r="28" spans="2:25">
      <c r="C28" s="114"/>
      <c r="D28" s="114"/>
      <c r="E28" s="114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</row>
    <row r="29" spans="2:25" ht="30" customHeight="1">
      <c r="C29" s="114"/>
      <c r="D29" s="114"/>
      <c r="E29" s="114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</row>
    <row r="30" spans="2:25">
      <c r="C30" s="114"/>
      <c r="D30" s="114"/>
      <c r="E30" s="114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spans="2:25">
      <c r="C31" s="114"/>
      <c r="D31" s="114"/>
      <c r="E31" s="114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</row>
    <row r="32" spans="2:25">
      <c r="C32" s="114"/>
      <c r="D32" s="114"/>
      <c r="E32" s="114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3:25">
      <c r="C33" s="114"/>
      <c r="D33" s="114"/>
      <c r="E33" s="114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</row>
    <row r="34" spans="3:25">
      <c r="C34" s="114"/>
      <c r="D34" s="114"/>
      <c r="E34" s="114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</row>
    <row r="35" spans="3:25">
      <c r="C35" s="114"/>
      <c r="D35" s="114"/>
      <c r="E35" s="114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</row>
    <row r="36" spans="3:25">
      <c r="C36" s="114"/>
      <c r="D36" s="114"/>
      <c r="E36" s="114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spans="3:25">
      <c r="C37" s="114"/>
      <c r="D37" s="114"/>
      <c r="E37" s="114"/>
    </row>
    <row r="38" spans="3:25">
      <c r="C38" s="114"/>
      <c r="D38" s="114"/>
      <c r="E38" s="114"/>
    </row>
    <row r="39" spans="3:25">
      <c r="C39" s="114"/>
      <c r="D39" s="114"/>
      <c r="E39" s="114"/>
    </row>
    <row r="40" spans="3:25">
      <c r="C40" s="114"/>
      <c r="D40" s="114"/>
      <c r="E40" s="114"/>
    </row>
    <row r="41" spans="3:25">
      <c r="C41" s="114"/>
      <c r="D41" s="114"/>
      <c r="E41" s="114"/>
    </row>
  </sheetData>
  <mergeCells count="1">
    <mergeCell ref="B3:C3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L15"/>
  <sheetViews>
    <sheetView showGridLines="0" workbookViewId="0">
      <selection activeCell="A2" sqref="A2"/>
    </sheetView>
  </sheetViews>
  <sheetFormatPr baseColWidth="10" defaultRowHeight="15"/>
  <cols>
    <col min="1" max="1" width="14.85546875" customWidth="1"/>
    <col min="2" max="2" width="19.7109375" bestFit="1" customWidth="1"/>
    <col min="5" max="5" width="4.85546875" bestFit="1" customWidth="1"/>
    <col min="6" max="6" width="4.42578125" bestFit="1" customWidth="1"/>
  </cols>
  <sheetData>
    <row r="1" spans="1:12">
      <c r="A1" s="379" t="s">
        <v>230</v>
      </c>
      <c r="B1" s="31"/>
      <c r="C1" s="74"/>
      <c r="D1" s="74"/>
      <c r="E1" s="74"/>
      <c r="F1" s="74"/>
    </row>
    <row r="2" spans="1:12">
      <c r="A2" s="379"/>
      <c r="C2" s="96"/>
      <c r="D2" s="96"/>
      <c r="E2" s="96"/>
      <c r="F2" s="74"/>
    </row>
    <row r="3" spans="1:12" ht="33.75">
      <c r="B3" s="89" t="s">
        <v>86</v>
      </c>
      <c r="C3" s="87" t="s">
        <v>17</v>
      </c>
      <c r="D3" s="87" t="s">
        <v>25</v>
      </c>
      <c r="E3" s="88" t="s">
        <v>50</v>
      </c>
      <c r="F3" s="125"/>
    </row>
    <row r="4" spans="1:12">
      <c r="B4" s="90" t="s">
        <v>17</v>
      </c>
      <c r="C4" s="66">
        <v>10</v>
      </c>
      <c r="D4" s="66">
        <v>19</v>
      </c>
      <c r="E4" s="85" t="s">
        <v>65</v>
      </c>
      <c r="F4" s="125"/>
    </row>
    <row r="5" spans="1:12" ht="22.5">
      <c r="B5" s="90" t="s">
        <v>25</v>
      </c>
      <c r="C5" s="66">
        <v>2</v>
      </c>
      <c r="D5" s="66">
        <v>67</v>
      </c>
      <c r="E5" s="85" t="s">
        <v>35</v>
      </c>
      <c r="F5" s="125"/>
    </row>
    <row r="6" spans="1:12">
      <c r="B6" s="91" t="s">
        <v>50</v>
      </c>
      <c r="C6" s="71" t="s">
        <v>35</v>
      </c>
      <c r="D6" s="71">
        <v>2</v>
      </c>
      <c r="E6" s="86" t="s">
        <v>35</v>
      </c>
      <c r="F6" s="125"/>
    </row>
    <row r="7" spans="1:12">
      <c r="B7" s="382" t="s">
        <v>304</v>
      </c>
      <c r="C7" s="82"/>
      <c r="D7" s="82"/>
      <c r="E7" s="82"/>
      <c r="F7" s="82"/>
    </row>
    <row r="8" spans="1:12" ht="15" customHeight="1">
      <c r="B8" s="382" t="s">
        <v>305</v>
      </c>
      <c r="C8" s="74"/>
      <c r="D8" s="74"/>
      <c r="E8" s="74"/>
      <c r="F8" s="74"/>
    </row>
    <row r="9" spans="1:12">
      <c r="B9" s="382" t="s">
        <v>259</v>
      </c>
      <c r="C9" s="65"/>
      <c r="D9" s="65"/>
      <c r="E9" s="65"/>
      <c r="F9" s="31"/>
    </row>
    <row r="10" spans="1:12">
      <c r="B10" s="31"/>
      <c r="C10" s="65"/>
      <c r="D10" s="65"/>
      <c r="E10" s="65"/>
      <c r="F10" s="31"/>
    </row>
    <row r="11" spans="1:12">
      <c r="B11" s="94"/>
      <c r="C11" s="65"/>
      <c r="D11" s="65"/>
      <c r="E11" s="65"/>
      <c r="F11" s="65"/>
      <c r="H11" s="135"/>
      <c r="I11" s="65"/>
      <c r="J11" s="65"/>
      <c r="K11" s="65"/>
      <c r="L11" s="65"/>
    </row>
    <row r="12" spans="1:12">
      <c r="B12" s="94"/>
      <c r="C12" s="65"/>
      <c r="D12" s="65"/>
      <c r="E12" s="65"/>
      <c r="F12" s="31"/>
      <c r="H12" s="135"/>
      <c r="I12" s="65"/>
      <c r="J12" s="65"/>
      <c r="K12" s="65"/>
      <c r="L12" s="82"/>
    </row>
    <row r="13" spans="1:12">
      <c r="B13" s="94"/>
      <c r="C13" s="65"/>
      <c r="D13" s="65"/>
      <c r="E13" s="65"/>
      <c r="F13" s="31"/>
      <c r="G13" s="31"/>
      <c r="H13" s="135"/>
      <c r="I13" s="65"/>
      <c r="J13" s="65"/>
      <c r="K13" s="65"/>
      <c r="L13" s="82"/>
    </row>
    <row r="14" spans="1:12">
      <c r="B14" s="31"/>
      <c r="C14" s="94"/>
      <c r="D14" s="65"/>
      <c r="E14" s="65"/>
      <c r="F14" s="65"/>
      <c r="G14" s="65"/>
    </row>
    <row r="15" spans="1:12">
      <c r="C15" s="94"/>
      <c r="D15" s="65"/>
      <c r="E15" s="65"/>
      <c r="F15" s="65"/>
      <c r="G15" s="9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N43"/>
  <sheetViews>
    <sheetView showGridLines="0" workbookViewId="0">
      <selection activeCell="A2" sqref="A2"/>
    </sheetView>
  </sheetViews>
  <sheetFormatPr baseColWidth="10" defaultRowHeight="15"/>
  <cols>
    <col min="2" max="2" width="47.7109375" bestFit="1" customWidth="1"/>
    <col min="3" max="3" width="10.7109375" bestFit="1" customWidth="1"/>
    <col min="4" max="4" width="16.28515625" bestFit="1" customWidth="1"/>
    <col min="5" max="6" width="16.85546875" customWidth="1"/>
    <col min="7" max="7" width="18" bestFit="1" customWidth="1"/>
    <col min="8" max="8" width="7.7109375" bestFit="1" customWidth="1"/>
    <col min="9" max="9" width="10.28515625" bestFit="1" customWidth="1"/>
    <col min="10" max="10" width="4.85546875" bestFit="1" customWidth="1"/>
    <col min="11" max="11" width="4.28515625" bestFit="1" customWidth="1"/>
    <col min="12" max="12" width="14" bestFit="1" customWidth="1"/>
  </cols>
  <sheetData>
    <row r="1" spans="1:14" ht="15" customHeight="1">
      <c r="A1" s="343" t="s">
        <v>391</v>
      </c>
      <c r="C1" s="74"/>
      <c r="D1" s="74"/>
      <c r="E1" s="74"/>
      <c r="F1" s="74"/>
      <c r="G1" s="74"/>
      <c r="H1" s="74"/>
      <c r="I1" s="74"/>
      <c r="J1" s="74"/>
      <c r="K1" s="74"/>
    </row>
    <row r="2" spans="1:14" ht="15" customHeight="1">
      <c r="A2" s="95"/>
      <c r="B2" s="343"/>
      <c r="C2" s="74"/>
      <c r="D2" s="74"/>
      <c r="E2" s="74"/>
      <c r="F2" s="74"/>
      <c r="G2" s="74"/>
      <c r="H2" s="74"/>
      <c r="I2" s="74"/>
      <c r="J2" s="74"/>
      <c r="K2" s="74"/>
    </row>
    <row r="3" spans="1:14">
      <c r="A3" s="31"/>
      <c r="B3" s="438" t="s">
        <v>95</v>
      </c>
      <c r="C3" s="439"/>
      <c r="D3" s="122"/>
      <c r="E3" s="122"/>
      <c r="F3" s="122"/>
      <c r="G3" s="122"/>
      <c r="H3" s="122"/>
      <c r="I3" s="122"/>
      <c r="J3" s="122"/>
      <c r="K3" s="122"/>
    </row>
    <row r="4" spans="1:14">
      <c r="A4" s="31"/>
      <c r="B4" s="69" t="s">
        <v>73</v>
      </c>
      <c r="C4" s="85">
        <v>1.4</v>
      </c>
      <c r="D4" s="66"/>
      <c r="E4" s="66"/>
      <c r="F4" s="66"/>
      <c r="G4" s="66"/>
      <c r="H4" s="66"/>
      <c r="I4" s="66"/>
      <c r="J4" s="66"/>
      <c r="K4" s="127"/>
    </row>
    <row r="5" spans="1:14">
      <c r="A5" s="31"/>
      <c r="B5" s="69" t="s">
        <v>74</v>
      </c>
      <c r="C5" s="85">
        <v>19.84</v>
      </c>
      <c r="D5" s="66"/>
      <c r="E5" s="66"/>
      <c r="F5" s="66"/>
      <c r="G5" s="66"/>
      <c r="H5" s="66"/>
      <c r="I5" s="66"/>
      <c r="J5" s="66"/>
      <c r="K5" s="127"/>
    </row>
    <row r="6" spans="1:14" ht="22.5">
      <c r="A6" s="31"/>
      <c r="B6" s="69" t="s">
        <v>75</v>
      </c>
      <c r="C6" s="85">
        <v>21.47</v>
      </c>
      <c r="D6" s="66"/>
      <c r="E6" s="66"/>
      <c r="F6" s="66"/>
      <c r="G6" s="66"/>
      <c r="H6" s="66"/>
      <c r="I6" s="66"/>
      <c r="J6" s="66"/>
      <c r="K6" s="127"/>
    </row>
    <row r="7" spans="1:14">
      <c r="A7" s="31"/>
      <c r="B7" s="69" t="s">
        <v>76</v>
      </c>
      <c r="C7" s="85" t="s">
        <v>35</v>
      </c>
      <c r="D7" s="66"/>
      <c r="E7" s="66"/>
      <c r="F7" s="66"/>
      <c r="G7" s="66"/>
      <c r="H7" s="66"/>
      <c r="I7" s="66"/>
      <c r="J7" s="66"/>
      <c r="K7" s="127"/>
      <c r="L7" s="81"/>
    </row>
    <row r="8" spans="1:14">
      <c r="A8" s="31"/>
      <c r="B8" s="69" t="s">
        <v>77</v>
      </c>
      <c r="C8" s="85">
        <v>5.4</v>
      </c>
      <c r="D8" s="66"/>
      <c r="E8" s="66"/>
      <c r="F8" s="66"/>
      <c r="G8" s="66"/>
      <c r="H8" s="66"/>
      <c r="I8" s="66"/>
      <c r="J8" s="66"/>
      <c r="K8" s="127"/>
      <c r="L8" s="81"/>
    </row>
    <row r="9" spans="1:14">
      <c r="A9" s="31"/>
      <c r="B9" s="69" t="s">
        <v>78</v>
      </c>
      <c r="C9" s="85">
        <v>0.63</v>
      </c>
      <c r="D9" s="66"/>
      <c r="E9" s="66"/>
      <c r="F9" s="66"/>
      <c r="G9" s="66"/>
      <c r="H9" s="66"/>
      <c r="I9" s="66"/>
      <c r="J9" s="66"/>
      <c r="K9" s="127"/>
      <c r="L9" s="81"/>
    </row>
    <row r="10" spans="1:14">
      <c r="A10" s="31"/>
      <c r="B10" s="69" t="s">
        <v>79</v>
      </c>
      <c r="C10" s="85">
        <v>26.14</v>
      </c>
      <c r="D10" s="66"/>
      <c r="E10" s="66"/>
      <c r="F10" s="66"/>
      <c r="G10" s="66"/>
      <c r="H10" s="66"/>
      <c r="I10" s="66"/>
      <c r="J10" s="66"/>
      <c r="K10" s="127"/>
      <c r="L10" s="81"/>
    </row>
    <row r="11" spans="1:14">
      <c r="A11" s="31"/>
      <c r="B11" s="69" t="s">
        <v>80</v>
      </c>
      <c r="C11" s="85">
        <v>0.77</v>
      </c>
      <c r="D11" s="66"/>
      <c r="E11" s="66"/>
      <c r="F11" s="66"/>
      <c r="G11" s="66"/>
      <c r="H11" s="66"/>
      <c r="I11" s="66"/>
      <c r="J11" s="66"/>
      <c r="K11" s="127"/>
      <c r="L11" s="81"/>
    </row>
    <row r="12" spans="1:14">
      <c r="A12" s="31"/>
      <c r="B12" s="69" t="s">
        <v>81</v>
      </c>
      <c r="C12" s="85" t="s">
        <v>35</v>
      </c>
      <c r="D12" s="66"/>
      <c r="E12" s="66"/>
      <c r="F12" s="66"/>
      <c r="G12" s="66"/>
      <c r="H12" s="66"/>
      <c r="I12" s="66"/>
      <c r="J12" s="66"/>
      <c r="K12" s="127"/>
      <c r="L12" s="81"/>
    </row>
    <row r="13" spans="1:14">
      <c r="A13" s="31"/>
      <c r="B13" s="69" t="s">
        <v>82</v>
      </c>
      <c r="C13" s="85">
        <v>11.27</v>
      </c>
      <c r="D13" s="66"/>
      <c r="E13" s="66"/>
      <c r="F13" s="66"/>
      <c r="G13" s="66"/>
      <c r="H13" s="66"/>
      <c r="I13" s="66"/>
      <c r="J13" s="66"/>
      <c r="K13" s="127"/>
      <c r="L13" s="81"/>
    </row>
    <row r="14" spans="1:14">
      <c r="A14" s="31"/>
      <c r="B14" s="70" t="s">
        <v>83</v>
      </c>
      <c r="C14" s="86">
        <v>12.68</v>
      </c>
      <c r="D14" s="66"/>
      <c r="E14" s="66"/>
      <c r="F14" s="66"/>
      <c r="G14" s="66"/>
      <c r="H14" s="66"/>
      <c r="I14" s="66"/>
      <c r="J14" s="66"/>
      <c r="K14" s="127"/>
      <c r="L14" s="81"/>
    </row>
    <row r="15" spans="1:14">
      <c r="A15" s="31"/>
      <c r="B15" s="382" t="s">
        <v>306</v>
      </c>
      <c r="C15" s="65"/>
      <c r="D15" s="65"/>
      <c r="E15" s="65"/>
      <c r="F15" s="65"/>
      <c r="G15" s="65"/>
      <c r="H15" s="65"/>
      <c r="I15" s="65"/>
      <c r="J15" s="65"/>
      <c r="K15" s="65"/>
      <c r="L15" s="81"/>
    </row>
    <row r="16" spans="1:14">
      <c r="A16" s="31"/>
      <c r="B16" s="382" t="s">
        <v>307</v>
      </c>
      <c r="C16" s="65"/>
      <c r="D16" s="65"/>
      <c r="E16" s="65"/>
      <c r="F16" s="65"/>
      <c r="G16" s="126"/>
      <c r="H16" s="126"/>
      <c r="I16" s="122"/>
      <c r="J16" s="122"/>
      <c r="K16" s="65"/>
      <c r="L16" s="74"/>
      <c r="M16" s="74"/>
      <c r="N16" s="74"/>
    </row>
    <row r="17" spans="2:14">
      <c r="B17" s="382" t="s">
        <v>259</v>
      </c>
      <c r="C17" s="65"/>
      <c r="D17" s="65"/>
      <c r="E17" s="65"/>
      <c r="F17" s="65"/>
      <c r="G17" s="126"/>
      <c r="H17" s="126"/>
      <c r="I17" s="66"/>
      <c r="J17" s="66"/>
      <c r="K17" s="65"/>
      <c r="L17" s="74"/>
      <c r="M17" s="74"/>
      <c r="N17" s="74"/>
    </row>
    <row r="18" spans="2:14">
      <c r="B18" s="121"/>
      <c r="C18" s="65"/>
      <c r="D18" s="65"/>
      <c r="E18" s="65"/>
      <c r="F18" s="65"/>
      <c r="G18" s="126"/>
      <c r="H18" s="126"/>
      <c r="I18" s="66"/>
      <c r="J18" s="66"/>
      <c r="K18" s="65"/>
      <c r="L18" s="74"/>
      <c r="M18" s="74"/>
      <c r="N18" s="74"/>
    </row>
    <row r="19" spans="2:14">
      <c r="B19" s="121"/>
      <c r="C19" s="65"/>
      <c r="D19" s="65"/>
      <c r="E19" s="65"/>
      <c r="F19" s="65"/>
      <c r="G19" s="126"/>
      <c r="H19" s="126"/>
      <c r="I19" s="66"/>
      <c r="J19" s="66"/>
      <c r="K19" s="65"/>
      <c r="L19" s="74"/>
      <c r="M19" s="74"/>
      <c r="N19" s="74"/>
    </row>
    <row r="20" spans="2:14">
      <c r="B20" s="121"/>
      <c r="C20" s="65"/>
      <c r="D20" s="65"/>
      <c r="E20" s="65"/>
      <c r="F20" s="65"/>
      <c r="G20" s="65"/>
      <c r="H20" s="65"/>
      <c r="I20" s="65"/>
      <c r="J20" s="65"/>
      <c r="K20" s="65"/>
      <c r="L20" s="74"/>
      <c r="M20" s="74"/>
      <c r="N20" s="74"/>
    </row>
    <row r="21" spans="2:14">
      <c r="B21" s="121"/>
      <c r="C21" s="65"/>
      <c r="D21" s="65"/>
      <c r="E21" s="65"/>
      <c r="F21" s="65"/>
      <c r="G21" s="65"/>
      <c r="H21" s="65"/>
      <c r="I21" s="65"/>
      <c r="J21" s="65"/>
      <c r="K21" s="65"/>
      <c r="L21" s="74"/>
      <c r="M21" s="74"/>
      <c r="N21" s="74"/>
    </row>
    <row r="22" spans="2:14" ht="15" customHeight="1">
      <c r="B22" s="431"/>
      <c r="C22" s="431"/>
      <c r="D22" s="431"/>
      <c r="E22" s="318"/>
      <c r="F22" s="65"/>
      <c r="G22" s="65"/>
      <c r="H22" s="65"/>
      <c r="I22" s="65"/>
      <c r="J22" s="65"/>
      <c r="K22" s="65"/>
      <c r="L22" s="74"/>
      <c r="M22" s="74"/>
      <c r="N22" s="74"/>
    </row>
    <row r="23" spans="2:14">
      <c r="B23" s="313"/>
      <c r="C23" s="313"/>
      <c r="D23" s="217"/>
      <c r="E23" s="318"/>
      <c r="F23" s="65"/>
      <c r="G23" s="65"/>
      <c r="H23" s="65"/>
      <c r="I23" s="65"/>
      <c r="J23" s="65"/>
      <c r="K23" s="65"/>
      <c r="L23" s="74"/>
      <c r="M23" s="74"/>
      <c r="N23" s="74"/>
    </row>
    <row r="24" spans="2:14">
      <c r="B24" s="313"/>
      <c r="C24" s="222"/>
      <c r="D24" s="217"/>
      <c r="E24" s="318"/>
      <c r="F24" s="65"/>
      <c r="G24" s="65"/>
      <c r="H24" s="65"/>
      <c r="I24" s="65"/>
      <c r="J24" s="65"/>
      <c r="K24" s="65"/>
      <c r="L24" s="74"/>
      <c r="M24" s="74"/>
      <c r="N24" s="74"/>
    </row>
    <row r="25" spans="2:14">
      <c r="B25" s="313"/>
      <c r="C25" s="222"/>
      <c r="D25" s="217"/>
      <c r="E25" s="318"/>
      <c r="F25" s="65"/>
      <c r="G25" s="65"/>
      <c r="H25" s="65"/>
      <c r="I25" s="65"/>
      <c r="J25" s="65"/>
      <c r="K25" s="65"/>
      <c r="L25" s="74"/>
      <c r="M25" s="74"/>
      <c r="N25" s="74"/>
    </row>
    <row r="26" spans="2:14">
      <c r="B26" s="313"/>
      <c r="C26" s="222"/>
      <c r="D26" s="217"/>
      <c r="E26" s="318"/>
      <c r="F26" s="65"/>
      <c r="G26" s="65"/>
      <c r="H26" s="65"/>
      <c r="I26" s="65"/>
      <c r="J26" s="65"/>
      <c r="K26" s="65"/>
      <c r="L26" s="74"/>
      <c r="M26" s="74"/>
      <c r="N26" s="74"/>
    </row>
    <row r="27" spans="2:14">
      <c r="B27" s="313"/>
      <c r="C27" s="222"/>
      <c r="D27" s="217"/>
      <c r="E27" s="107"/>
      <c r="F27" s="74"/>
      <c r="G27" s="74"/>
      <c r="H27" s="74"/>
      <c r="I27" s="74"/>
      <c r="J27" s="74"/>
      <c r="K27" s="74"/>
      <c r="L27" s="74"/>
      <c r="M27" s="74"/>
      <c r="N27" s="74"/>
    </row>
    <row r="28" spans="2:14">
      <c r="B28" s="114"/>
      <c r="C28" s="114"/>
      <c r="D28" s="114"/>
      <c r="E28" s="107"/>
      <c r="F28" s="74"/>
      <c r="G28" s="74"/>
      <c r="H28" s="74"/>
      <c r="I28" s="74"/>
      <c r="J28" s="74"/>
      <c r="K28" s="74"/>
      <c r="L28" s="74"/>
      <c r="M28" s="74"/>
      <c r="N28" s="74"/>
    </row>
    <row r="29" spans="2:14" ht="15" customHeight="1">
      <c r="B29" s="114"/>
      <c r="C29" s="114"/>
      <c r="D29" s="114"/>
      <c r="E29" s="107"/>
      <c r="F29" s="74"/>
      <c r="G29" s="74"/>
      <c r="H29" s="74"/>
      <c r="I29" s="74"/>
      <c r="J29" s="74"/>
      <c r="K29" s="74"/>
      <c r="L29" s="74"/>
      <c r="M29" s="74"/>
      <c r="N29" s="74"/>
    </row>
    <row r="30" spans="2:14">
      <c r="B30" s="114"/>
      <c r="C30" s="114"/>
      <c r="D30" s="114"/>
      <c r="E30" s="106"/>
      <c r="H30" s="74"/>
    </row>
    <row r="31" spans="2:14">
      <c r="B31" s="114"/>
      <c r="C31" s="114"/>
      <c r="D31" s="114"/>
      <c r="E31" s="106"/>
      <c r="H31" s="74"/>
    </row>
    <row r="32" spans="2:14">
      <c r="B32" s="114"/>
      <c r="C32" s="114"/>
      <c r="D32" s="114"/>
      <c r="E32" s="106"/>
      <c r="H32" s="74"/>
    </row>
    <row r="33" spans="2:8">
      <c r="B33" s="114"/>
      <c r="C33" s="114"/>
      <c r="D33" s="114"/>
      <c r="E33" s="106"/>
      <c r="H33" s="74"/>
    </row>
    <row r="34" spans="2:8">
      <c r="B34" s="114"/>
      <c r="C34" s="114"/>
      <c r="D34" s="114"/>
      <c r="E34" s="106"/>
      <c r="H34" s="74"/>
    </row>
    <row r="35" spans="2:8">
      <c r="B35" s="114"/>
      <c r="C35" s="114"/>
      <c r="D35" s="114"/>
      <c r="E35" s="106"/>
      <c r="H35" s="74"/>
    </row>
    <row r="36" spans="2:8">
      <c r="B36" s="114"/>
      <c r="C36" s="114"/>
      <c r="D36" s="114"/>
      <c r="E36" s="106"/>
      <c r="H36" s="74"/>
    </row>
    <row r="37" spans="2:8">
      <c r="B37" s="114"/>
      <c r="C37" s="114"/>
      <c r="D37" s="114"/>
      <c r="E37" s="106"/>
    </row>
    <row r="38" spans="2:8">
      <c r="B38" s="114"/>
      <c r="C38" s="114"/>
      <c r="D38" s="114"/>
      <c r="E38" s="106"/>
    </row>
    <row r="39" spans="2:8">
      <c r="B39" s="114"/>
      <c r="C39" s="114"/>
      <c r="D39" s="114"/>
      <c r="E39" s="106"/>
    </row>
    <row r="40" spans="2:8">
      <c r="B40" s="114"/>
      <c r="C40" s="114"/>
      <c r="D40" s="114"/>
      <c r="E40" s="106"/>
    </row>
    <row r="41" spans="2:8">
      <c r="B41" s="114"/>
      <c r="C41" s="114"/>
      <c r="D41" s="114"/>
      <c r="E41" s="106"/>
    </row>
    <row r="42" spans="2:8">
      <c r="B42" s="114"/>
      <c r="C42" s="114"/>
      <c r="D42" s="114"/>
      <c r="E42" s="106"/>
    </row>
    <row r="43" spans="2:8">
      <c r="B43" s="106"/>
      <c r="C43" s="106"/>
      <c r="D43" s="106"/>
      <c r="E43" s="106"/>
    </row>
  </sheetData>
  <mergeCells count="2">
    <mergeCell ref="B3:C3"/>
    <mergeCell ref="B22:D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P97"/>
  <sheetViews>
    <sheetView showGridLines="0" workbookViewId="0"/>
  </sheetViews>
  <sheetFormatPr baseColWidth="10" defaultRowHeight="15"/>
  <cols>
    <col min="2" max="2" width="28.5703125" customWidth="1"/>
    <col min="3" max="3" width="4.7109375" style="212" customWidth="1"/>
    <col min="4" max="108" width="4.7109375" customWidth="1"/>
  </cols>
  <sheetData>
    <row r="1" spans="1:198">
      <c r="A1" s="141" t="s">
        <v>376</v>
      </c>
    </row>
    <row r="3" spans="1:198">
      <c r="C3" s="383">
        <v>0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  <c r="Z3" s="5">
        <v>23</v>
      </c>
      <c r="AA3" s="5">
        <v>24</v>
      </c>
      <c r="AB3" s="5">
        <v>25</v>
      </c>
      <c r="AC3" s="5">
        <v>26</v>
      </c>
      <c r="AD3" s="5">
        <v>27</v>
      </c>
      <c r="AE3" s="5">
        <v>28</v>
      </c>
      <c r="AF3" s="5">
        <v>29</v>
      </c>
      <c r="AG3" s="5">
        <v>30</v>
      </c>
      <c r="AH3" s="5">
        <v>31</v>
      </c>
      <c r="AI3" s="5">
        <v>32</v>
      </c>
      <c r="AJ3" s="5">
        <v>33</v>
      </c>
      <c r="AK3" s="5">
        <v>34</v>
      </c>
      <c r="AL3" s="5">
        <v>35</v>
      </c>
      <c r="AM3" s="5">
        <v>36</v>
      </c>
      <c r="AN3" s="5">
        <v>37</v>
      </c>
      <c r="AO3" s="5">
        <v>38</v>
      </c>
      <c r="AP3" s="5">
        <v>39</v>
      </c>
      <c r="AQ3" s="5">
        <v>40</v>
      </c>
      <c r="AR3" s="5">
        <v>41</v>
      </c>
      <c r="AS3" s="5">
        <v>42</v>
      </c>
      <c r="AT3" s="5">
        <v>43</v>
      </c>
      <c r="AU3" s="5">
        <v>44</v>
      </c>
      <c r="AV3" s="5">
        <v>45</v>
      </c>
      <c r="AW3" s="5">
        <v>46</v>
      </c>
      <c r="AX3" s="5">
        <v>47</v>
      </c>
      <c r="AY3" s="5">
        <v>48</v>
      </c>
      <c r="AZ3" s="5">
        <v>49</v>
      </c>
      <c r="BA3" s="5">
        <v>50</v>
      </c>
      <c r="BB3" s="5">
        <v>51</v>
      </c>
      <c r="BC3" s="5">
        <v>52</v>
      </c>
      <c r="BD3" s="5">
        <v>53</v>
      </c>
      <c r="BE3" s="5">
        <v>54</v>
      </c>
      <c r="BF3" s="5">
        <v>55</v>
      </c>
      <c r="BG3" s="5">
        <v>56</v>
      </c>
      <c r="BH3" s="5">
        <v>57</v>
      </c>
      <c r="BI3" s="5">
        <v>58</v>
      </c>
      <c r="BJ3" s="5">
        <v>59</v>
      </c>
      <c r="BK3" s="5">
        <v>60</v>
      </c>
      <c r="BL3" s="5">
        <v>61</v>
      </c>
      <c r="BM3" s="5">
        <v>62</v>
      </c>
      <c r="BN3" s="5">
        <v>63</v>
      </c>
      <c r="BO3" s="5">
        <v>64</v>
      </c>
      <c r="BP3" s="5">
        <v>65</v>
      </c>
      <c r="BQ3" s="5">
        <v>66</v>
      </c>
      <c r="BR3" s="5">
        <v>67</v>
      </c>
      <c r="BS3" s="5">
        <v>68</v>
      </c>
      <c r="BT3" s="5">
        <v>69</v>
      </c>
      <c r="BU3" s="6">
        <v>70</v>
      </c>
    </row>
    <row r="4" spans="1:198">
      <c r="B4" t="s">
        <v>100</v>
      </c>
      <c r="C4" s="384">
        <f>-('[1]données graph1 enfants'!C33)/SUM('[1]données graph1 adultes'!$C$30:$BC$31,'[1]données graph1 enfants'!$C$33:$W$34)</f>
        <v>-1.532309441423968E-4</v>
      </c>
      <c r="D4" s="142">
        <f>-('[1]données graph1 enfants'!D33)/SUM('[1]données graph1 adultes'!$C$30:$BC$31,'[1]données graph1 enfants'!$C$33:$W$34)</f>
        <v>-4.0723178343617783E-4</v>
      </c>
      <c r="E4" s="142">
        <f>-('[1]données graph1 enfants'!E33)/SUM('[1]données graph1 adultes'!$C$30:$BC$31,'[1]données graph1 enfants'!$C$33:$W$34)</f>
        <v>-7.4226974689554697E-4</v>
      </c>
      <c r="F4" s="142">
        <f>-('[1]données graph1 enfants'!F33)/SUM('[1]données graph1 adultes'!$C$30:$BC$31,'[1]données graph1 enfants'!$C$33:$W$34)</f>
        <v>-1.5179388140240371E-3</v>
      </c>
      <c r="G4" s="142">
        <f>-('[1]données graph1 enfants'!G33)/SUM('[1]données graph1 adultes'!$C$30:$BC$31,'[1]données graph1 enfants'!$C$33:$W$34)</f>
        <v>-2.1973226128276734E-3</v>
      </c>
      <c r="H4" s="142">
        <f>-('[1]données graph1 enfants'!H33)/SUM('[1]données graph1 adultes'!$C$30:$BC$31,'[1]données graph1 enfants'!$C$33:$W$34)</f>
        <v>-3.3462707914146883E-3</v>
      </c>
      <c r="I4" s="142">
        <f>-('[1]données graph1 enfants'!I33)/SUM('[1]données graph1 adultes'!$C$30:$BC$31,'[1]données graph1 enfants'!$C$33:$W$34)</f>
        <v>-5.7404255752244631E-3</v>
      </c>
      <c r="J4" s="142">
        <f>-('[1]données graph1 enfants'!J33)/SUM('[1]données graph1 adultes'!$C$30:$BC$31,'[1]données graph1 enfants'!$C$33:$W$34)</f>
        <v>-8.6027407120026801E-3</v>
      </c>
      <c r="K4" s="142">
        <f>-('[1]données graph1 enfants'!K33)/SUM('[1]données graph1 adultes'!$C$30:$BC$31,'[1]données graph1 enfants'!$C$33:$W$34)</f>
        <v>-1.0856327634693588E-2</v>
      </c>
      <c r="L4" s="142">
        <f>-('[1]données graph1 enfants'!L33)/SUM('[1]données graph1 adultes'!$C$30:$BC$31,'[1]données graph1 enfants'!$C$33:$W$34)</f>
        <v>-1.322370267175378E-2</v>
      </c>
      <c r="M4" s="142">
        <f>-('[1]données graph1 enfants'!M33)/SUM('[1]données graph1 adultes'!$C$30:$BC$31,'[1]données graph1 enfants'!$C$33:$W$34)</f>
        <v>-1.5258653712924761E-2</v>
      </c>
      <c r="N4" s="142">
        <f>-('[1]données graph1 enfants'!N33)/SUM('[1]données graph1 adultes'!$C$30:$BC$31,'[1]données graph1 enfants'!$C$33:$W$34)</f>
        <v>-1.6692516097677936E-2</v>
      </c>
      <c r="O4" s="142">
        <f>-('[1]données graph1 enfants'!O33)/SUM('[1]données graph1 adultes'!$C$30:$BC$31,'[1]données graph1 enfants'!$C$33:$W$34)</f>
        <v>-1.8081821278510064E-2</v>
      </c>
      <c r="P4" s="142">
        <f>-('[1]données graph1 enfants'!P33)/SUM('[1]données graph1 adultes'!$C$30:$BC$31,'[1]données graph1 enfants'!$C$33:$W$34)</f>
        <v>-1.8959172858219644E-2</v>
      </c>
      <c r="Q4" s="142">
        <f>-('[1]données graph1 enfants'!Q33)/SUM('[1]données graph1 adultes'!$C$30:$BC$31,'[1]données graph1 enfants'!$C$33:$W$34)</f>
        <v>-1.9380463492513027E-2</v>
      </c>
      <c r="R4" s="142">
        <f>-('[1]données graph1 enfants'!R33)/SUM('[1]données graph1 adultes'!$C$30:$BC$31,'[1]données graph1 enfants'!$C$33:$W$34)</f>
        <v>-1.7581285718985453E-2</v>
      </c>
      <c r="S4" s="142">
        <f>-('[1]données graph1 enfants'!S33)/SUM('[1]données graph1 adultes'!$C$30:$BC$31,'[1]données graph1 enfants'!$C$33:$W$34)</f>
        <v>-1.5991060171445384E-2</v>
      </c>
      <c r="T4" s="142">
        <f>-('[1]données graph1 enfants'!T33)/SUM('[1]données graph1 adultes'!$C$30:$BC$31,'[1]données graph1 enfants'!$C$33:$W$34)</f>
        <v>-1.3954147622224125E-2</v>
      </c>
      <c r="U4" s="142">
        <f>-('[1]données graph1 adultes'!C30+'[1]données graph1 enfants'!U33)/SUM('[1]données graph1 adultes'!$C$30:$BC$31,'[1]données graph1 enfants'!$C$33:$W$34)</f>
        <v>-1.2363992276024801E-2</v>
      </c>
      <c r="V4" s="142">
        <f>-('[1]données graph1 adultes'!D30+'[1]données graph1 enfants'!V33)/SUM('[1]données graph1 adultes'!$C$30:$BC$31,'[1]données graph1 enfants'!$C$33:$W$34)</f>
        <v>-1.0999228658019626E-2</v>
      </c>
      <c r="W4" s="142">
        <f>-('[1]données graph1 adultes'!E30+'[1]données graph1 enfants'!W33)/SUM('[1]données graph1 adultes'!$C$30:$BC$31,'[1]données graph1 enfants'!$C$33:$W$34)</f>
        <v>-9.3317816356580895E-3</v>
      </c>
      <c r="X4" s="142">
        <f>-('[1]données graph1 adultes'!F30+'[1]données graph1 enfants'!X33)/SUM('[1]données graph1 adultes'!$C$30:$BC$31,'[1]données graph1 enfants'!$C$33:$W$34)</f>
        <v>-7.2847724818411895E-3</v>
      </c>
      <c r="Y4" s="142">
        <f>-('[1]données graph1 adultes'!G30+'[1]données graph1 enfants'!Y33)/SUM('[1]données graph1 adultes'!$C$30:$BC$31,'[1]données graph1 enfants'!$C$33:$W$34)</f>
        <v>-8.6321633327568481E-3</v>
      </c>
      <c r="Z4" s="142">
        <f>-('[1]données graph1 adultes'!H30+'[1]données graph1 enfants'!Z33)/SUM('[1]données graph1 adultes'!$C$30:$BC$31,'[1]données graph1 enfants'!$C$33:$W$34)</f>
        <v>-9.2280488309781274E-3</v>
      </c>
      <c r="AA4" s="142">
        <f>-('[1]données graph1 adultes'!I30+'[1]données graph1 enfants'!AA33)/SUM('[1]données graph1 adultes'!$C$30:$BC$31,'[1]données graph1 enfants'!$C$33:$W$34)</f>
        <v>-9.6790305029167689E-3</v>
      </c>
      <c r="AB4" s="142">
        <f>-('[1]données graph1 adultes'!J30+'[1]données graph1 enfants'!AB33)/SUM('[1]données graph1 adultes'!$C$30:$BC$31,'[1]données graph1 enfants'!$C$33:$W$34)</f>
        <v>-9.4836436536559245E-3</v>
      </c>
      <c r="AC4" s="142">
        <f>-('[1]données graph1 adultes'!K30+'[1]données graph1 enfants'!AC33)/SUM('[1]données graph1 adultes'!$C$30:$BC$31,'[1]données graph1 enfants'!$C$33:$W$34)</f>
        <v>-9.5267348884025566E-3</v>
      </c>
      <c r="AD4" s="142">
        <f>-('[1]données graph1 adultes'!L30+'[1]données graph1 enfants'!AD33)/SUM('[1]données graph1 adultes'!$C$30:$BC$31,'[1]données graph1 enfants'!$C$33:$W$34)</f>
        <v>-9.6935456624888238E-3</v>
      </c>
      <c r="AE4" s="142">
        <f>-('[1]données graph1 adultes'!M30+'[1]données graph1 enfants'!AE33)/SUM('[1]données graph1 adultes'!$C$30:$BC$31,'[1]données graph1 enfants'!$C$33:$W$34)</f>
        <v>-9.3861876747368522E-3</v>
      </c>
      <c r="AF4" s="142">
        <f>-('[1]données graph1 adultes'!N30+'[1]données graph1 enfants'!AF33)/SUM('[1]données graph1 adultes'!$C$30:$BC$31,'[1]données graph1 enfants'!$C$33:$W$34)</f>
        <v>-9.4184802914803745E-3</v>
      </c>
      <c r="AG4" s="142">
        <f>-('[1]données graph1 adultes'!O30+'[1]données graph1 enfants'!AG33)/SUM('[1]données graph1 adultes'!$C$30:$BC$31,'[1]données graph1 enfants'!$C$33:$W$34)</f>
        <v>-9.2654207211992114E-3</v>
      </c>
      <c r="AH4" s="142">
        <f>-('[1]données graph1 adultes'!P30+'[1]données graph1 enfants'!AH33)/SUM('[1]données graph1 adultes'!$C$30:$BC$31,'[1]données graph1 enfants'!$C$33:$W$34)</f>
        <v>-9.0749892606969661E-3</v>
      </c>
      <c r="AI4" s="142">
        <f>-('[1]données graph1 adultes'!Q30+'[1]données graph1 enfants'!AI33)/SUM('[1]données graph1 adultes'!$C$30:$BC$31,'[1]données graph1 enfants'!$C$33:$W$34)</f>
        <v>-9.4390864497348737E-3</v>
      </c>
      <c r="AJ4" s="142">
        <f>-('[1]données graph1 adultes'!R30+'[1]données graph1 enfants'!AJ33)/SUM('[1]données graph1 adultes'!$C$30:$BC$31,'[1]données graph1 enfants'!$C$33:$W$34)</f>
        <v>-9.565675985063863E-3</v>
      </c>
      <c r="AK4" s="142">
        <f>-('[1]données graph1 adultes'!S30+'[1]données graph1 enfants'!AK33)/SUM('[1]données graph1 adultes'!$C$30:$BC$31,'[1]données graph1 enfants'!$C$33:$W$34)</f>
        <v>-9.4657216643123307E-3</v>
      </c>
      <c r="AL4" s="142">
        <f>-('[1]données graph1 adultes'!T30+'[1]données graph1 enfants'!AL33)/SUM('[1]données graph1 adultes'!$C$30:$BC$31,'[1]données graph1 enfants'!$C$33:$W$34)</f>
        <v>-9.0020831035861077E-3</v>
      </c>
      <c r="AM4" s="142">
        <f>-('[1]données graph1 adultes'!U30+'[1]données graph1 enfants'!AM33)/SUM('[1]données graph1 adultes'!$C$30:$BC$31,'[1]données graph1 enfants'!$C$33:$W$34)</f>
        <v>-8.6979461185272243E-3</v>
      </c>
      <c r="AN4" s="142">
        <f>-('[1]données graph1 adultes'!V30+'[1]données graph1 enfants'!AN33)/SUM('[1]données graph1 adultes'!$C$30:$BC$31,'[1]données graph1 enfants'!$C$33:$W$34)</f>
        <v>-8.995352033855682E-3</v>
      </c>
      <c r="AO4" s="142">
        <f>-('[1]données graph1 adultes'!W30+'[1]données graph1 enfants'!AO33)/SUM('[1]données graph1 adultes'!$C$30:$BC$31,'[1]données graph1 enfants'!$C$33:$W$34)</f>
        <v>-8.7354005985609516E-3</v>
      </c>
      <c r="AP4" s="142">
        <f>-('[1]données graph1 adultes'!X30+'[1]données graph1 enfants'!AP33)/SUM('[1]données graph1 adultes'!$C$30:$BC$31,'[1]données graph1 enfants'!$C$33:$W$34)</f>
        <v>-9.3348787536322118E-3</v>
      </c>
      <c r="AQ4" s="142">
        <f>-('[1]données graph1 adultes'!Y30+'[1]données graph1 enfants'!AQ33)/SUM('[1]données graph1 adultes'!$C$30:$BC$31,'[1]données graph1 enfants'!$C$33:$W$34)</f>
        <v>-9.9058427758883794E-3</v>
      </c>
      <c r="AR4" s="142">
        <f>-('[1]données graph1 adultes'!Z30+'[1]données graph1 enfants'!AR33)/SUM('[1]données graph1 adultes'!$C$30:$BC$31,'[1]données graph1 enfants'!$C$33:$W$34)</f>
        <v>-1.0455684453561029E-2</v>
      </c>
      <c r="AS4" s="142">
        <f>-('[1]données graph1 adultes'!AA30+'[1]données graph1 enfants'!AS33)/SUM('[1]données graph1 adultes'!$C$30:$BC$31,'[1]données graph1 enfants'!$C$33:$W$34)</f>
        <v>-1.0635833482389187E-2</v>
      </c>
      <c r="AT4" s="142">
        <f>-('[1]données graph1 adultes'!AB30+'[1]données graph1 enfants'!AT33)/SUM('[1]données graph1 adultes'!$C$30:$BC$31,'[1]données graph1 enfants'!$C$33:$W$34)</f>
        <v>-1.103779810052404E-2</v>
      </c>
      <c r="AU4" s="142">
        <f>-('[1]données graph1 adultes'!AC30+'[1]données graph1 enfants'!AU33)/SUM('[1]données graph1 adultes'!$C$30:$BC$31,'[1]données graph1 enfants'!$C$33:$W$34)</f>
        <v>-1.0685717729225729E-2</v>
      </c>
      <c r="AV4" s="142">
        <f>-('[1]données graph1 adultes'!AD30+'[1]données graph1 enfants'!AV33)/SUM('[1]données graph1 adultes'!$C$30:$BC$31,'[1]données graph1 enfants'!$C$33:$W$34)</f>
        <v>-1.1002676782697484E-2</v>
      </c>
      <c r="AW4" s="142">
        <f>-('[1]données graph1 adultes'!AE30+'[1]données graph1 enfants'!AW33)/SUM('[1]données graph1 adultes'!$C$30:$BC$31,'[1]données graph1 enfants'!$C$33:$W$34)</f>
        <v>-1.0807888709578304E-2</v>
      </c>
      <c r="AX4" s="142">
        <f>-('[1]données graph1 adultes'!AF30+'[1]données graph1 enfants'!AX33)/SUM('[1]données graph1 adultes'!$C$30:$BC$31,'[1]données graph1 enfants'!$C$33:$W$34)</f>
        <v>-1.1203225495248534E-2</v>
      </c>
      <c r="AY4" s="142">
        <f>-('[1]données graph1 adultes'!AG30+'[1]données graph1 enfants'!AY33)/SUM('[1]données graph1 adultes'!$C$30:$BC$31,'[1]données graph1 enfants'!$C$33:$W$34)</f>
        <v>-1.1073951791008637E-2</v>
      </c>
      <c r="AZ4" s="142">
        <f>-('[1]données graph1 adultes'!AH30+'[1]données graph1 enfants'!AZ33)/SUM('[1]données graph1 adultes'!$C$30:$BC$31,'[1]données graph1 enfants'!$C$33:$W$34)</f>
        <v>-1.086165467760908E-2</v>
      </c>
      <c r="BA4" s="142">
        <f>-('[1]données graph1 adultes'!AI30+'[1]données graph1 enfants'!BA33)/SUM('[1]données graph1 adultes'!$C$30:$BC$31,'[1]données graph1 enfants'!$C$33:$W$34)</f>
        <v>-1.1271713097382976E-2</v>
      </c>
      <c r="BB4" s="142">
        <f>-('[1]données graph1 adultes'!AJ30+'[1]données graph1 enfants'!BB33)/SUM('[1]données graph1 adultes'!$C$30:$BC$31,'[1]données graph1 enfants'!$C$33:$W$34)</f>
        <v>-1.102495538465801E-2</v>
      </c>
      <c r="BC4" s="142">
        <f>-('[1]données graph1 adultes'!AK30+'[1]données graph1 enfants'!BC33)/SUM('[1]données graph1 adultes'!$C$30:$BC$31,'[1]données graph1 enfants'!$C$33:$W$34)</f>
        <v>-1.0553842445887569E-2</v>
      </c>
      <c r="BD4" s="142">
        <f>-('[1]données graph1 adultes'!AL30+'[1]données graph1 enfants'!BD33)/SUM('[1]données graph1 adultes'!$C$30:$BC$31,'[1]données graph1 enfants'!$C$33:$W$34)</f>
        <v>-1.0377451253534682E-2</v>
      </c>
      <c r="BE4" s="142">
        <f>-('[1]données graph1 adultes'!AM30+'[1]données graph1 enfants'!BE33)/SUM('[1]données graph1 adultes'!$C$30:$BC$31,'[1]données graph1 enfants'!$C$33:$W$34)</f>
        <v>-9.8486699780860696E-3</v>
      </c>
      <c r="BF4" s="142">
        <f>-('[1]données graph1 adultes'!AN30+'[1]données graph1 enfants'!BF33)/SUM('[1]données graph1 adultes'!$C$30:$BC$31,'[1]données graph1 enfants'!$C$33:$W$34)</f>
        <v>-9.1496298038733301E-3</v>
      </c>
      <c r="BG4" s="142">
        <f>-('[1]données graph1 adultes'!AO30+'[1]données graph1 enfants'!BG33)/SUM('[1]données graph1 adultes'!$C$30:$BC$31,'[1]données graph1 enfants'!$C$33:$W$34)</f>
        <v>-8.6053009961946213E-3</v>
      </c>
      <c r="BH4" s="142">
        <f>-('[1]données graph1 adultes'!AP30+'[1]données graph1 enfants'!BH33)/SUM('[1]données graph1 adultes'!$C$30:$BC$31,'[1]données graph1 enfants'!$C$33:$W$34)</f>
        <v>-7.9302738100079199E-3</v>
      </c>
      <c r="BI4" s="142">
        <f>-('[1]données graph1 adultes'!AQ30+'[1]données graph1 enfants'!BI33)/SUM('[1]données graph1 adultes'!$C$30:$BC$31,'[1]données graph1 enfants'!$C$33:$W$34)</f>
        <v>-7.0447458388466517E-3</v>
      </c>
      <c r="BJ4" s="142">
        <f>-('[1]données graph1 adultes'!AR30+'[1]données graph1 enfants'!BJ33)/SUM('[1]données graph1 adultes'!$C$30:$BC$31,'[1]données graph1 enfants'!$C$33:$W$34)</f>
        <v>-6.3786589998785842E-3</v>
      </c>
      <c r="BK4" s="142">
        <f>-('[1]données graph1 adultes'!AS30+'[1]données graph1 enfants'!BK33)/SUM('[1]données graph1 adultes'!$C$30:$BC$31,'[1]données graph1 enfants'!$C$33:$W$34)</f>
        <v>-5.026828946533347E-3</v>
      </c>
      <c r="BL4" s="142">
        <f>-('[1]données graph1 adultes'!AT30+'[1]données graph1 enfants'!BL33)/SUM('[1]données graph1 adultes'!$C$30:$BC$31,'[1]données graph1 enfants'!$C$33:$W$34)</f>
        <v>-3.9052386433844196E-3</v>
      </c>
      <c r="BM4" s="142">
        <f>-('[1]données graph1 adultes'!AU30+'[1]données graph1 enfants'!BM33)/SUM('[1]données graph1 adultes'!$C$30:$BC$31,'[1]données graph1 enfants'!$C$33:$W$34)</f>
        <v>-3.0461187648158409E-3</v>
      </c>
      <c r="BN4" s="142">
        <f>-('[1]données graph1 adultes'!AV30+'[1]données graph1 enfants'!BN33)/SUM('[1]données graph1 adultes'!$C$30:$BC$31,'[1]données graph1 enfants'!$C$33:$W$34)</f>
        <v>-2.4323938670636138E-3</v>
      </c>
      <c r="BO4" s="142">
        <f>-('[1]données graph1 adultes'!AW30+'[1]données graph1 enfants'!BO33)/SUM('[1]données graph1 adultes'!$C$30:$BC$31,'[1]données graph1 enfants'!$C$33:$W$34)</f>
        <v>-2.1006925320350336E-3</v>
      </c>
      <c r="BP4" s="142">
        <f>-('[1]données graph1 adultes'!AX30+'[1]données graph1 enfants'!BP33)/SUM('[1]données graph1 adultes'!$C$30:$BC$31,'[1]données graph1 enfants'!$C$33:$W$34)</f>
        <v>-1.636868144230363E-3</v>
      </c>
      <c r="BQ4" s="142">
        <f>-('[1]données graph1 adultes'!AY30+'[1]données graph1 enfants'!BQ33)/SUM('[1]données graph1 adultes'!$C$30:$BC$31,'[1]données graph1 enfants'!$C$33:$W$34)</f>
        <v>-1.3400795877514136E-3</v>
      </c>
      <c r="BR4" s="142">
        <f>-('[1]données graph1 adultes'!AZ30+'[1]données graph1 enfants'!BR33)/SUM('[1]données graph1 adultes'!$C$30:$BC$31,'[1]données graph1 enfants'!$C$33:$W$34)</f>
        <v>-1.1315588935349719E-3</v>
      </c>
      <c r="BS4" s="142">
        <f>-('[1]données graph1 adultes'!BA30+'[1]données graph1 enfants'!BS33)/SUM('[1]données graph1 adultes'!$C$30:$BC$31,'[1]données graph1 enfants'!$C$33:$W$34)</f>
        <v>-9.0011539681938719E-4</v>
      </c>
      <c r="BT4" s="142">
        <f>-('[1]données graph1 adultes'!BB30+'[1]données graph1 enfants'!BT33)/SUM('[1]données graph1 adultes'!$C$30:$BC$31,'[1]données graph1 enfants'!$C$33:$W$34)</f>
        <v>-6.571237795509556E-4</v>
      </c>
      <c r="BU4" s="142">
        <f>-('[1]données graph1 adultes'!BC30+'[1]données graph1 enfants'!BU33)/SUM('[1]données graph1 adultes'!$C$30:$BC$31,'[1]données graph1 enfants'!$C$33:$W$34)</f>
        <v>-4.1602966322800344E-4</v>
      </c>
    </row>
    <row r="5" spans="1:198">
      <c r="B5" t="s">
        <v>101</v>
      </c>
      <c r="C5" s="384">
        <f>('[1]données graph1 enfants'!C34)/SUM('[1]données graph1 adultes'!$C$30:$BC$31,'[1]données graph1 enfants'!$C$33:$W$34)</f>
        <v>8.2231992280004792E-5</v>
      </c>
      <c r="D5" s="142">
        <f>('[1]données graph1 enfants'!D34)/SUM('[1]données graph1 adultes'!$C$30:$BC$31,'[1]données graph1 enfants'!$C$33:$W$34)</f>
        <v>3.0186989470182719E-4</v>
      </c>
      <c r="E5" s="142">
        <f>('[1]données graph1 enfants'!E34)/SUM('[1]données graph1 adultes'!$C$30:$BC$31,'[1]données graph1 enfants'!$C$33:$W$34)</f>
        <v>5.0363680698936456E-4</v>
      </c>
      <c r="F5" s="142">
        <f>('[1]données graph1 enfants'!F34)/SUM('[1]données graph1 adultes'!$C$30:$BC$31,'[1]données graph1 enfants'!$C$33:$W$34)</f>
        <v>9.4271522218079189E-4</v>
      </c>
      <c r="G5" s="142">
        <f>('[1]données graph1 enfants'!G34)/SUM('[1]données graph1 adultes'!$C$30:$BC$31,'[1]données graph1 enfants'!$C$33:$W$34)</f>
        <v>1.6152956851679377E-3</v>
      </c>
      <c r="H5" s="142">
        <f>('[1]données graph1 enfants'!H34)/SUM('[1]données graph1 adultes'!$C$30:$BC$31,'[1]données graph1 enfants'!$C$33:$W$34)</f>
        <v>2.2298423515559654E-3</v>
      </c>
      <c r="I5" s="142">
        <f>('[1]données graph1 enfants'!I34)/SUM('[1]données graph1 adultes'!$C$30:$BC$31,'[1]données graph1 enfants'!$C$33:$W$34)</f>
        <v>3.640290524424771E-3</v>
      </c>
      <c r="J5" s="142">
        <f>('[1]données graph1 enfants'!J34)/SUM('[1]données graph1 adultes'!$C$30:$BC$31,'[1]données graph1 enfants'!$C$33:$W$34)</f>
        <v>4.9836757694272319E-3</v>
      </c>
      <c r="K5" s="142">
        <f>('[1]données graph1 enfants'!K34)/SUM('[1]données graph1 adultes'!$C$30:$BC$31,'[1]données graph1 enfants'!$C$33:$W$34)</f>
        <v>5.9295562461775782E-3</v>
      </c>
      <c r="L5" s="142">
        <f>('[1]données graph1 enfants'!L34)/SUM('[1]données graph1 adultes'!$C$30:$BC$31,'[1]données graph1 enfants'!$C$33:$W$34)</f>
        <v>6.4538776717434528E-3</v>
      </c>
      <c r="M5" s="142">
        <f>('[1]données graph1 enfants'!M34)/SUM('[1]données graph1 adultes'!$C$30:$BC$31,'[1]données graph1 enfants'!$C$33:$W$34)</f>
        <v>7.2891497419112833E-3</v>
      </c>
      <c r="N5" s="142">
        <f>('[1]données graph1 enfants'!N34)/SUM('[1]données graph1 adultes'!$C$30:$BC$31,'[1]données graph1 enfants'!$C$33:$W$34)</f>
        <v>7.6752571160186257E-3</v>
      </c>
      <c r="O5" s="142">
        <f>('[1]données graph1 enfants'!O34)/SUM('[1]données graph1 adultes'!$C$30:$BC$31,'[1]données graph1 enfants'!$C$33:$W$34)</f>
        <v>8.4532325036651788E-3</v>
      </c>
      <c r="P5" s="142">
        <f>('[1]données graph1 enfants'!P34)/SUM('[1]données graph1 adultes'!$C$30:$BC$31,'[1]données graph1 enfants'!$C$33:$W$34)</f>
        <v>9.0393517565413896E-3</v>
      </c>
      <c r="Q5" s="142">
        <f>('[1]données graph1 enfants'!Q34)/SUM('[1]données graph1 adultes'!$C$30:$BC$31,'[1]données graph1 enfants'!$C$33:$W$34)</f>
        <v>8.9728463099103869E-3</v>
      </c>
      <c r="R5" s="142">
        <f>('[1]données graph1 enfants'!R34)/SUM('[1]données graph1 adultes'!$C$30:$BC$31,'[1]données graph1 enfants'!$C$33:$W$34)</f>
        <v>8.6150672415396898E-3</v>
      </c>
      <c r="S5" s="142">
        <f>('[1]données graph1 enfants'!S34)/SUM('[1]données graph1 adultes'!$C$30:$BC$31,'[1]données graph1 enfants'!$C$33:$W$34)</f>
        <v>8.3875942500669307E-3</v>
      </c>
      <c r="T5" s="142">
        <f>('[1]données graph1 enfants'!T34)/SUM('[1]données graph1 adultes'!$C$30:$BC$31,'[1]données graph1 enfants'!$C$33:$W$34)</f>
        <v>8.3659970140607127E-3</v>
      </c>
      <c r="U5" s="142">
        <f>('[1]données graph1 adultes'!C31+'[1]données graph1 enfants'!U34)/SUM('[1]données graph1 adultes'!$C$30:$BC$31,'[1]données graph1 enfants'!$C$33:$W$34)</f>
        <v>7.3801112709131513E-3</v>
      </c>
      <c r="V5" s="142">
        <f>('[1]données graph1 adultes'!D31+'[1]données graph1 enfants'!V34)/SUM('[1]données graph1 adultes'!$C$30:$BC$31,'[1]données graph1 enfants'!$C$33:$W$34)</f>
        <v>6.938675742468885E-3</v>
      </c>
      <c r="W5" s="142">
        <f>('[1]données graph1 adultes'!E31+'[1]données graph1 enfants'!W34)/SUM('[1]données graph1 adultes'!$C$30:$BC$31,'[1]données graph1 enfants'!$C$33:$W$34)</f>
        <v>5.7129438150674101E-3</v>
      </c>
      <c r="X5" s="142">
        <f>('[1]données graph1 adultes'!F31+'[1]données graph1 enfants'!X34)/SUM('[1]données graph1 adultes'!$C$30:$BC$31,'[1]données graph1 enfants'!$C$33:$W$34)</f>
        <v>4.8003057379059858E-3</v>
      </c>
      <c r="Y5" s="142">
        <f>('[1]données graph1 adultes'!G31+'[1]données graph1 enfants'!Y34)/SUM('[1]données graph1 adultes'!$C$30:$BC$31,'[1]données graph1 enfants'!$C$33:$W$34)</f>
        <v>5.8721769738436583E-3</v>
      </c>
      <c r="Z5" s="142">
        <f>('[1]données graph1 adultes'!H31+'[1]données graph1 enfants'!Z34)/SUM('[1]données graph1 adultes'!$C$30:$BC$31,'[1]données graph1 enfants'!$C$33:$W$34)</f>
        <v>6.0151399395291794E-3</v>
      </c>
      <c r="AA5" s="142">
        <f>('[1]données graph1 adultes'!I31+'[1]données graph1 enfants'!AA34)/SUM('[1]données graph1 adultes'!$C$30:$BC$31,'[1]données graph1 enfants'!$C$33:$W$34)</f>
        <v>6.2717671348650169E-3</v>
      </c>
      <c r="AB5" s="142">
        <f>('[1]données graph1 adultes'!J31+'[1]données graph1 enfants'!AB34)/SUM('[1]données graph1 adultes'!$C$30:$BC$31,'[1]données graph1 enfants'!$C$33:$W$34)</f>
        <v>6.3786177049722625E-3</v>
      </c>
      <c r="AC5" s="142">
        <f>('[1]données graph1 adultes'!K31+'[1]données graph1 enfants'!AC34)/SUM('[1]données graph1 adultes'!$C$30:$BC$31,'[1]données graph1 enfants'!$C$33:$W$34)</f>
        <v>6.4632929103847865E-3</v>
      </c>
      <c r="AD5" s="142">
        <f>('[1]données graph1 adultes'!L31+'[1]données graph1 enfants'!AD34)/SUM('[1]données graph1 adultes'!$C$30:$BC$31,'[1]données graph1 enfants'!$C$33:$W$34)</f>
        <v>6.5157167939601099E-3</v>
      </c>
      <c r="AE5" s="142">
        <f>('[1]données graph1 adultes'!M31+'[1]données graph1 enfants'!AE34)/SUM('[1]données graph1 adultes'!$C$30:$BC$31,'[1]données graph1 enfants'!$C$33:$W$34)</f>
        <v>6.3371989139316557E-3</v>
      </c>
      <c r="AF5" s="142">
        <f>('[1]données graph1 adultes'!N31+'[1]données graph1 enfants'!AF34)/SUM('[1]données graph1 adultes'!$C$30:$BC$31,'[1]données graph1 enfants'!$C$33:$W$34)</f>
        <v>6.6516389781177913E-3</v>
      </c>
      <c r="AG5" s="142">
        <f>('[1]données graph1 adultes'!O31+'[1]données graph1 enfants'!AG34)/SUM('[1]données graph1 adultes'!$C$30:$BC$31,'[1]données graph1 enfants'!$C$33:$W$34)</f>
        <v>6.2630126147248284E-3</v>
      </c>
      <c r="AH5" s="142">
        <f>('[1]données graph1 adultes'!P31+'[1]données graph1 enfants'!AH34)/SUM('[1]données graph1 adultes'!$C$30:$BC$31,'[1]données graph1 enfants'!$C$33:$W$34)</f>
        <v>6.1749099320876069E-3</v>
      </c>
      <c r="AI5" s="142">
        <f>('[1]données graph1 adultes'!Q31+'[1]données graph1 enfants'!AI34)/SUM('[1]données graph1 adultes'!$C$30:$BC$31,'[1]données graph1 enfants'!$C$33:$W$34)</f>
        <v>6.3471303389020109E-3</v>
      </c>
      <c r="AJ5" s="142">
        <f>('[1]données graph1 adultes'!R31+'[1]données graph1 enfants'!AJ34)/SUM('[1]données graph1 adultes'!$C$30:$BC$31,'[1]données graph1 enfants'!$C$33:$W$34)</f>
        <v>6.4914766839493064E-3</v>
      </c>
      <c r="AK5" s="142">
        <f>('[1]données graph1 adultes'!S31+'[1]données graph1 enfants'!AK34)/SUM('[1]données graph1 adultes'!$C$30:$BC$31,'[1]données graph1 enfants'!$C$33:$W$34)</f>
        <v>6.4360589196656645E-3</v>
      </c>
      <c r="AL5" s="142">
        <f>('[1]données graph1 adultes'!T31+'[1]données graph1 enfants'!AL34)/SUM('[1]données graph1 adultes'!$C$30:$BC$31,'[1]données graph1 enfants'!$C$33:$W$34)</f>
        <v>5.96509051306735E-3</v>
      </c>
      <c r="AM5" s="142">
        <f>('[1]données graph1 adultes'!U31+'[1]données graph1 enfants'!AM34)/SUM('[1]données graph1 adultes'!$C$30:$BC$31,'[1]données graph1 enfants'!$C$33:$W$34)</f>
        <v>5.6005390800599039E-3</v>
      </c>
      <c r="AN5" s="142">
        <f>('[1]données graph1 adultes'!V31+'[1]données graph1 enfants'!AN34)/SUM('[1]données graph1 adultes'!$C$30:$BC$31,'[1]données graph1 enfants'!$C$33:$W$34)</f>
        <v>5.6572369864395173E-3</v>
      </c>
      <c r="AO5" s="142">
        <f>('[1]données graph1 adultes'!W31+'[1]données graph1 enfants'!AO34)/SUM('[1]données graph1 adultes'!$C$30:$BC$31,'[1]données graph1 enfants'!$C$33:$W$34)</f>
        <v>5.764149498906245E-3</v>
      </c>
      <c r="AP5" s="142">
        <f>('[1]données graph1 adultes'!X31+'[1]données graph1 enfants'!AP34)/SUM('[1]données graph1 adultes'!$C$30:$BC$31,'[1]données graph1 enfants'!$C$33:$W$34)</f>
        <v>6.3157049151912423E-3</v>
      </c>
      <c r="AQ5" s="142">
        <f>('[1]données graph1 adultes'!Y31+'[1]données graph1 enfants'!AQ34)/SUM('[1]données graph1 adultes'!$C$30:$BC$31,'[1]données graph1 enfants'!$C$33:$W$34)</f>
        <v>6.7321640454449912E-3</v>
      </c>
      <c r="AR5" s="142">
        <f>('[1]données graph1 adultes'!Z31+'[1]données graph1 enfants'!AR34)/SUM('[1]données graph1 adultes'!$C$30:$BC$31,'[1]données graph1 enfants'!$C$33:$W$34)</f>
        <v>7.4857960858149379E-3</v>
      </c>
      <c r="AS5" s="142">
        <f>('[1]données graph1 adultes'!AA31+'[1]données graph1 enfants'!AS34)/SUM('[1]données graph1 adultes'!$C$30:$BC$31,'[1]données graph1 enfants'!$C$33:$W$34)</f>
        <v>7.6009882269991551E-3</v>
      </c>
      <c r="AT5" s="142">
        <f>('[1]données graph1 adultes'!AB31+'[1]données graph1 enfants'!AT34)/SUM('[1]données graph1 adultes'!$C$30:$BC$31,'[1]données graph1 enfants'!$C$33:$W$34)</f>
        <v>7.8794604277791398E-3</v>
      </c>
      <c r="AU5" s="142">
        <f>('[1]données graph1 adultes'!AC31+'[1]données graph1 enfants'!AU34)/SUM('[1]données graph1 adultes'!$C$30:$BC$31,'[1]données graph1 enfants'!$C$33:$W$34)</f>
        <v>7.3438241978811356E-3</v>
      </c>
      <c r="AV5" s="142">
        <f>('[1]données graph1 adultes'!AD31+'[1]données graph1 enfants'!AV34)/SUM('[1]données graph1 adultes'!$C$30:$BC$31,'[1]données graph1 enfants'!$C$33:$W$34)</f>
        <v>7.7274951725155019E-3</v>
      </c>
      <c r="AW5" s="142">
        <f>('[1]données graph1 adultes'!AE31+'[1]données graph1 enfants'!AW34)/SUM('[1]données graph1 adultes'!$C$30:$BC$31,'[1]données graph1 enfants'!$C$33:$W$34)</f>
        <v>7.50726943710219E-3</v>
      </c>
      <c r="AX5" s="142">
        <f>('[1]données graph1 adultes'!AF31+'[1]données graph1 enfants'!AX34)/SUM('[1]données graph1 adultes'!$C$30:$BC$31,'[1]données graph1 enfants'!$C$33:$W$34)</f>
        <v>7.4269714917597597E-3</v>
      </c>
      <c r="AY5" s="142">
        <f>('[1]données graph1 adultes'!AG31+'[1]données graph1 enfants'!AY34)/SUM('[1]données graph1 adultes'!$C$30:$BC$31,'[1]données graph1 enfants'!$C$33:$W$34)</f>
        <v>7.9512722698724721E-3</v>
      </c>
      <c r="AZ5" s="142">
        <f>('[1]données graph1 adultes'!AH31+'[1]données graph1 enfants'!AZ34)/SUM('[1]données graph1 adultes'!$C$30:$BC$31,'[1]données graph1 enfants'!$C$33:$W$34)</f>
        <v>7.4660158256868708E-3</v>
      </c>
      <c r="BA5" s="142">
        <f>('[1]données graph1 adultes'!AI31+'[1]données graph1 enfants'!BA34)/SUM('[1]données graph1 adultes'!$C$30:$BC$31,'[1]données graph1 enfants'!$C$33:$W$34)</f>
        <v>7.6068314562436666E-3</v>
      </c>
      <c r="BB5" s="142">
        <f>('[1]données graph1 adultes'!AJ31+'[1]données graph1 enfants'!BB34)/SUM('[1]données graph1 adultes'!$C$30:$BC$31,'[1]données graph1 enfants'!$C$33:$W$34)</f>
        <v>7.8897015645469065E-3</v>
      </c>
      <c r="BC5" s="142">
        <f>('[1]données graph1 adultes'!AK31+'[1]données graph1 enfants'!BC34)/SUM('[1]données graph1 adultes'!$C$30:$BC$31,'[1]données graph1 enfants'!$C$33:$W$34)</f>
        <v>7.4945712534082859E-3</v>
      </c>
      <c r="BD5" s="142">
        <f>('[1]données graph1 adultes'!AL31+'[1]données graph1 enfants'!BD34)/SUM('[1]données graph1 adultes'!$C$30:$BC$31,'[1]données graph1 enfants'!$C$33:$W$34)</f>
        <v>7.2130638770136601E-3</v>
      </c>
      <c r="BE5" s="142">
        <f>('[1]données graph1 adultes'!AM31+'[1]données graph1 enfants'!BE34)/SUM('[1]données graph1 adultes'!$C$30:$BC$31,'[1]données graph1 enfants'!$C$33:$W$34)</f>
        <v>6.8254492388255773E-3</v>
      </c>
      <c r="BF5" s="142">
        <f>('[1]données graph1 adultes'!AN31+'[1]données graph1 enfants'!BF34)/SUM('[1]données graph1 adultes'!$C$30:$BC$31,'[1]données graph1 enfants'!$C$33:$W$34)</f>
        <v>6.6824243307805741E-3</v>
      </c>
      <c r="BG5" s="142">
        <f>('[1]données graph1 adultes'!AO31+'[1]données graph1 enfants'!BG34)/SUM('[1]données graph1 adultes'!$C$30:$BC$31,'[1]données graph1 enfants'!$C$33:$W$34)</f>
        <v>6.2816159700227279E-3</v>
      </c>
      <c r="BH5" s="142">
        <f>('[1]données graph1 adultes'!AP31+'[1]données graph1 enfants'!BH34)/SUM('[1]données graph1 adultes'!$C$30:$BC$31,'[1]données graph1 enfants'!$C$33:$W$34)</f>
        <v>5.7504189425543004E-3</v>
      </c>
      <c r="BI5" s="142">
        <f>('[1]données graph1 adultes'!AQ31+'[1]données graph1 enfants'!BI34)/SUM('[1]données graph1 adultes'!$C$30:$BC$31,'[1]données graph1 enfants'!$C$33:$W$34)</f>
        <v>5.1003132323327073E-3</v>
      </c>
      <c r="BJ5" s="142">
        <f>('[1]données graph1 adultes'!AR31+'[1]données graph1 enfants'!BJ34)/SUM('[1]données graph1 adultes'!$C$30:$BC$31,'[1]données graph1 enfants'!$C$33:$W$34)</f>
        <v>4.5530111913988395E-3</v>
      </c>
      <c r="BK5" s="142">
        <f>('[1]données graph1 adultes'!AS31+'[1]données graph1 enfants'!BK34)/SUM('[1]données graph1 adultes'!$C$30:$BC$31,'[1]données graph1 enfants'!$C$33:$W$34)</f>
        <v>3.8281617007350764E-3</v>
      </c>
      <c r="BL5" s="142">
        <f>('[1]données graph1 adultes'!AT31+'[1]données graph1 enfants'!BL34)/SUM('[1]données graph1 adultes'!$C$30:$BC$31,'[1]données graph1 enfants'!$C$33:$W$34)</f>
        <v>2.7989893979339809E-3</v>
      </c>
      <c r="BM5" s="142">
        <f>('[1]données graph1 adultes'!AU31+'[1]données graph1 enfants'!BM34)/SUM('[1]données graph1 adultes'!$C$30:$BC$31,'[1]données graph1 enfants'!$C$33:$W$34)</f>
        <v>2.364876695227731E-3</v>
      </c>
      <c r="BN5" s="142">
        <f>('[1]données graph1 adultes'!AV31+'[1]données graph1 enfants'!BN34)/SUM('[1]données graph1 adultes'!$C$30:$BC$31,'[1]données graph1 enfants'!$C$33:$W$34)</f>
        <v>2.0208674133699858E-3</v>
      </c>
      <c r="BO5" s="142">
        <f>('[1]données graph1 adultes'!AW31+'[1]données graph1 enfants'!BO34)/SUM('[1]données graph1 adultes'!$C$30:$BC$31,'[1]données graph1 enfants'!$C$33:$W$34)</f>
        <v>1.6670216848264253E-3</v>
      </c>
      <c r="BP5" s="142">
        <f>('[1]données graph1 adultes'!AX31+'[1]données graph1 enfants'!BP34)/SUM('[1]données graph1 adultes'!$C$30:$BC$31,'[1]données graph1 enfants'!$C$33:$W$34)</f>
        <v>1.4136960172510028E-3</v>
      </c>
      <c r="BQ5" s="142">
        <f>('[1]données graph1 adultes'!AY31+'[1]données graph1 enfants'!BQ34)/SUM('[1]données graph1 adultes'!$C$30:$BC$31,'[1]données graph1 enfants'!$C$33:$W$34)</f>
        <v>1.2103888049576682E-3</v>
      </c>
      <c r="BR5" s="142">
        <f>('[1]données graph1 adultes'!AZ31+'[1]données graph1 enfants'!BR34)/SUM('[1]données graph1 adultes'!$C$30:$BC$31,'[1]données graph1 enfants'!$C$33:$W$34)</f>
        <v>9.0664618625415467E-4</v>
      </c>
      <c r="BS5" s="142">
        <f>('[1]données graph1 adultes'!BA31+'[1]données graph1 enfants'!BS34)/SUM('[1]données graph1 adultes'!$C$30:$BC$31,'[1]données graph1 enfants'!$C$33:$W$34)</f>
        <v>7.6345816332918097E-4</v>
      </c>
      <c r="BT5" s="142">
        <f>('[1]données graph1 adultes'!BB31+'[1]données graph1 enfants'!BT34)/SUM('[1]données graph1 adultes'!$C$30:$BC$31,'[1]données graph1 enfants'!$C$33:$W$34)</f>
        <v>5.7023723190490708E-4</v>
      </c>
      <c r="BU5" s="142">
        <f>('[1]données graph1 adultes'!BC31+'[1]données graph1 enfants'!BU34)/SUM('[1]données graph1 adultes'!$C$30:$BC$31,'[1]données graph1 enfants'!$C$33:$W$34)</f>
        <v>3.6330432683653229E-4</v>
      </c>
    </row>
    <row r="6" spans="1:198">
      <c r="B6" t="s">
        <v>102</v>
      </c>
      <c r="C6" s="384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>
        <f>-('[1]données graph1 adultes'!C30)/SUM('[1]données graph1 adultes'!$C$30:$BC$31,'[1]données graph1 enfants'!$C$33:$W$34)</f>
        <v>-4.9802482922025367E-4</v>
      </c>
      <c r="V6" s="142">
        <f>-('[1]données graph1 adultes'!D30)/SUM('[1]données graph1 adultes'!$C$30:$BC$31,'[1]données graph1 enfants'!$C$33:$W$34)</f>
        <v>-2.1227440120107897E-3</v>
      </c>
      <c r="W6" s="142">
        <f>-('[1]données graph1 adultes'!E30)/SUM('[1]données graph1 adultes'!$C$30:$BC$31,'[1]données graph1 enfants'!$C$33:$W$34)</f>
        <v>-4.8899776269834298E-3</v>
      </c>
      <c r="X6" s="142">
        <f>-('[1]données graph1 adultes'!F30)/SUM('[1]données graph1 adultes'!$C$30:$BC$31,'[1]données graph1 enfants'!$C$33:$W$34)</f>
        <v>-7.2847724818411895E-3</v>
      </c>
      <c r="Y6" s="142">
        <f>-('[1]données graph1 adultes'!G30)/SUM('[1]données graph1 adultes'!$C$30:$BC$31,'[1]données graph1 enfants'!$C$33:$W$34)</f>
        <v>-8.6321633327568481E-3</v>
      </c>
      <c r="Z6" s="142">
        <f>-('[1]données graph1 adultes'!H30)/SUM('[1]données graph1 adultes'!$C$30:$BC$31,'[1]données graph1 enfants'!$C$33:$W$34)</f>
        <v>-9.2280488309781274E-3</v>
      </c>
      <c r="AA6" s="142">
        <f>-('[1]données graph1 adultes'!I30)/SUM('[1]données graph1 adultes'!$C$30:$BC$31,'[1]données graph1 enfants'!$C$33:$W$34)</f>
        <v>-9.6790305029167689E-3</v>
      </c>
      <c r="AB6" s="142">
        <f>-('[1]données graph1 adultes'!J30)/SUM('[1]données graph1 adultes'!$C$30:$BC$31,'[1]données graph1 enfants'!$C$33:$W$34)</f>
        <v>-9.4836436536559245E-3</v>
      </c>
      <c r="AC6" s="142">
        <f>-('[1]données graph1 adultes'!K30)/SUM('[1]données graph1 adultes'!$C$30:$BC$31,'[1]données graph1 enfants'!$C$33:$W$34)</f>
        <v>-9.5267348884025566E-3</v>
      </c>
      <c r="AD6" s="142">
        <f>-('[1]données graph1 adultes'!L30)/SUM('[1]données graph1 adultes'!$C$30:$BC$31,'[1]données graph1 enfants'!$C$33:$W$34)</f>
        <v>-9.6935456624888238E-3</v>
      </c>
      <c r="AE6" s="142">
        <f>-('[1]données graph1 adultes'!M30)/SUM('[1]données graph1 adultes'!$C$30:$BC$31,'[1]données graph1 enfants'!$C$33:$W$34)</f>
        <v>-9.3861876747368522E-3</v>
      </c>
      <c r="AF6" s="142">
        <f>-('[1]données graph1 adultes'!N30)/SUM('[1]données graph1 adultes'!$C$30:$BC$31,'[1]données graph1 enfants'!$C$33:$W$34)</f>
        <v>-9.4184802914803745E-3</v>
      </c>
      <c r="AG6" s="142">
        <f>-('[1]données graph1 adultes'!O30)/SUM('[1]données graph1 adultes'!$C$30:$BC$31,'[1]données graph1 enfants'!$C$33:$W$34)</f>
        <v>-9.2654207211992114E-3</v>
      </c>
      <c r="AH6" s="142">
        <f>-('[1]données graph1 adultes'!P30)/SUM('[1]données graph1 adultes'!$C$30:$BC$31,'[1]données graph1 enfants'!$C$33:$W$34)</f>
        <v>-9.0749892606969661E-3</v>
      </c>
      <c r="AI6" s="142">
        <f>-('[1]données graph1 adultes'!Q30)/SUM('[1]données graph1 adultes'!$C$30:$BC$31,'[1]données graph1 enfants'!$C$33:$W$34)</f>
        <v>-9.4390864497348737E-3</v>
      </c>
      <c r="AJ6" s="142">
        <f>-('[1]données graph1 adultes'!R30)/SUM('[1]données graph1 adultes'!$C$30:$BC$31,'[1]données graph1 enfants'!$C$33:$W$34)</f>
        <v>-9.565675985063863E-3</v>
      </c>
      <c r="AK6" s="142">
        <f>-('[1]données graph1 adultes'!S30)/SUM('[1]données graph1 adultes'!$C$30:$BC$31,'[1]données graph1 enfants'!$C$33:$W$34)</f>
        <v>-9.4657216643123307E-3</v>
      </c>
      <c r="AL6" s="142">
        <f>-('[1]données graph1 adultes'!T30)/SUM('[1]données graph1 adultes'!$C$30:$BC$31,'[1]données graph1 enfants'!$C$33:$W$34)</f>
        <v>-9.0020831035861077E-3</v>
      </c>
      <c r="AM6" s="142">
        <f>-('[1]données graph1 adultes'!U30)/SUM('[1]données graph1 adultes'!$C$30:$BC$31,'[1]données graph1 enfants'!$C$33:$W$34)</f>
        <v>-8.6979461185272243E-3</v>
      </c>
      <c r="AN6" s="142">
        <f>-('[1]données graph1 adultes'!V30)/SUM('[1]données graph1 adultes'!$C$30:$BC$31,'[1]données graph1 enfants'!$C$33:$W$34)</f>
        <v>-8.995352033855682E-3</v>
      </c>
      <c r="AO6" s="142">
        <f>-('[1]données graph1 adultes'!W30)/SUM('[1]données graph1 adultes'!$C$30:$BC$31,'[1]données graph1 enfants'!$C$33:$W$34)</f>
        <v>-8.7354005985609516E-3</v>
      </c>
      <c r="AP6" s="142">
        <f>-('[1]données graph1 adultes'!X30)/SUM('[1]données graph1 adultes'!$C$30:$BC$31,'[1]données graph1 enfants'!$C$33:$W$34)</f>
        <v>-9.3348787536322118E-3</v>
      </c>
      <c r="AQ6" s="142">
        <f>-('[1]données graph1 adultes'!Y30)/SUM('[1]données graph1 adultes'!$C$30:$BC$31,'[1]données graph1 enfants'!$C$33:$W$34)</f>
        <v>-9.9058427758883794E-3</v>
      </c>
      <c r="AR6" s="142">
        <f>-('[1]données graph1 adultes'!Z30)/SUM('[1]données graph1 adultes'!$C$30:$BC$31,'[1]données graph1 enfants'!$C$33:$W$34)</f>
        <v>-1.0455684453561029E-2</v>
      </c>
      <c r="AS6" s="142">
        <f>-('[1]données graph1 adultes'!AA30)/SUM('[1]données graph1 adultes'!$C$30:$BC$31,'[1]données graph1 enfants'!$C$33:$W$34)</f>
        <v>-1.0635833482389187E-2</v>
      </c>
      <c r="AT6" s="142">
        <f>-('[1]données graph1 adultes'!AB30)/SUM('[1]données graph1 adultes'!$C$30:$BC$31,'[1]données graph1 enfants'!$C$33:$W$34)</f>
        <v>-1.103779810052404E-2</v>
      </c>
      <c r="AU6" s="142">
        <f>-('[1]données graph1 adultes'!AC30)/SUM('[1]données graph1 adultes'!$C$30:$BC$31,'[1]données graph1 enfants'!$C$33:$W$34)</f>
        <v>-1.0685717729225729E-2</v>
      </c>
      <c r="AV6" s="142">
        <f>-('[1]données graph1 adultes'!AD30)/SUM('[1]données graph1 adultes'!$C$30:$BC$31,'[1]données graph1 enfants'!$C$33:$W$34)</f>
        <v>-1.1002676782697484E-2</v>
      </c>
      <c r="AW6" s="142">
        <f>-('[1]données graph1 adultes'!AE30)/SUM('[1]données graph1 adultes'!$C$30:$BC$31,'[1]données graph1 enfants'!$C$33:$W$34)</f>
        <v>-1.0807888709578304E-2</v>
      </c>
      <c r="AX6" s="142">
        <f>-('[1]données graph1 adultes'!AF30)/SUM('[1]données graph1 adultes'!$C$30:$BC$31,'[1]données graph1 enfants'!$C$33:$W$34)</f>
        <v>-1.1203225495248534E-2</v>
      </c>
      <c r="AY6" s="142">
        <f>-('[1]données graph1 adultes'!AG30)/SUM('[1]données graph1 adultes'!$C$30:$BC$31,'[1]données graph1 enfants'!$C$33:$W$34)</f>
        <v>-1.1073951791008637E-2</v>
      </c>
      <c r="AZ6" s="142">
        <f>-('[1]données graph1 adultes'!AH30)/SUM('[1]données graph1 adultes'!$C$30:$BC$31,'[1]données graph1 enfants'!$C$33:$W$34)</f>
        <v>-1.086165467760908E-2</v>
      </c>
      <c r="BA6" s="142">
        <f>-('[1]données graph1 adultes'!AI30)/SUM('[1]données graph1 adultes'!$C$30:$BC$31,'[1]données graph1 enfants'!$C$33:$W$34)</f>
        <v>-1.1271713097382976E-2</v>
      </c>
      <c r="BB6" s="142">
        <f>-('[1]données graph1 adultes'!AJ30)/SUM('[1]données graph1 adultes'!$C$30:$BC$31,'[1]données graph1 enfants'!$C$33:$W$34)</f>
        <v>-1.102495538465801E-2</v>
      </c>
      <c r="BC6" s="142">
        <f>-('[1]données graph1 adultes'!AK30)/SUM('[1]données graph1 adultes'!$C$30:$BC$31,'[1]données graph1 enfants'!$C$33:$W$34)</f>
        <v>-1.0553842445887569E-2</v>
      </c>
      <c r="BD6" s="142">
        <f>-('[1]données graph1 adultes'!AL30)/SUM('[1]données graph1 adultes'!$C$30:$BC$31,'[1]données graph1 enfants'!$C$33:$W$34)</f>
        <v>-1.0377451253534682E-2</v>
      </c>
      <c r="BE6" s="142">
        <f>-('[1]données graph1 adultes'!AM30)/SUM('[1]données graph1 adultes'!$C$30:$BC$31,'[1]données graph1 enfants'!$C$33:$W$34)</f>
        <v>-9.8486699780860696E-3</v>
      </c>
      <c r="BF6" s="142">
        <f>-('[1]données graph1 adultes'!AN30)/SUM('[1]données graph1 adultes'!$C$30:$BC$31,'[1]données graph1 enfants'!$C$33:$W$34)</f>
        <v>-9.1496298038733301E-3</v>
      </c>
      <c r="BG6" s="142">
        <f>-('[1]données graph1 adultes'!AO30)/SUM('[1]données graph1 adultes'!$C$30:$BC$31,'[1]données graph1 enfants'!$C$33:$W$34)</f>
        <v>-8.6053009961946213E-3</v>
      </c>
      <c r="BH6" s="142">
        <f>-('[1]données graph1 adultes'!AP30)/SUM('[1]données graph1 adultes'!$C$30:$BC$31,'[1]données graph1 enfants'!$C$33:$W$34)</f>
        <v>-7.9302738100079199E-3</v>
      </c>
      <c r="BI6" s="142">
        <f>-('[1]données graph1 adultes'!AQ30)/SUM('[1]données graph1 adultes'!$C$30:$BC$31,'[1]données graph1 enfants'!$C$33:$W$34)</f>
        <v>-7.0447458388466517E-3</v>
      </c>
      <c r="BJ6" s="142">
        <f>-('[1]données graph1 adultes'!AR30)/SUM('[1]données graph1 adultes'!$C$30:$BC$31,'[1]données graph1 enfants'!$C$33:$W$34)</f>
        <v>-6.3786589998785842E-3</v>
      </c>
      <c r="BK6" s="142">
        <f>-('[1]données graph1 adultes'!AS30)/SUM('[1]données graph1 adultes'!$C$30:$BC$31,'[1]données graph1 enfants'!$C$33:$W$34)</f>
        <v>-5.026828946533347E-3</v>
      </c>
      <c r="BL6" s="142">
        <f>-('[1]données graph1 adultes'!AT30)/SUM('[1]données graph1 adultes'!$C$30:$BC$31,'[1]données graph1 enfants'!$C$33:$W$34)</f>
        <v>-3.9052386433844196E-3</v>
      </c>
      <c r="BM6" s="142">
        <f>-('[1]données graph1 adultes'!AU30)/SUM('[1]données graph1 adultes'!$C$30:$BC$31,'[1]données graph1 enfants'!$C$33:$W$34)</f>
        <v>-3.0461187648158409E-3</v>
      </c>
      <c r="BN6" s="142">
        <f>-('[1]données graph1 adultes'!AV30)/SUM('[1]données graph1 adultes'!$C$30:$BC$31,'[1]données graph1 enfants'!$C$33:$W$34)</f>
        <v>-2.4323938670636138E-3</v>
      </c>
      <c r="BO6" s="142">
        <f>-('[1]données graph1 adultes'!AW30)/SUM('[1]données graph1 adultes'!$C$30:$BC$31,'[1]données graph1 enfants'!$C$33:$W$34)</f>
        <v>-2.1006925320350336E-3</v>
      </c>
      <c r="BP6" s="142">
        <f>-('[1]données graph1 adultes'!AX30)/SUM('[1]données graph1 adultes'!$C$30:$BC$31,'[1]données graph1 enfants'!$C$33:$W$34)</f>
        <v>-1.636868144230363E-3</v>
      </c>
      <c r="BQ6" s="142">
        <f>-('[1]données graph1 adultes'!AY30)/SUM('[1]données graph1 adultes'!$C$30:$BC$31,'[1]données graph1 enfants'!$C$33:$W$34)</f>
        <v>-1.3400795877514136E-3</v>
      </c>
      <c r="BR6" s="142">
        <f>-('[1]données graph1 adultes'!AZ30)/SUM('[1]données graph1 adultes'!$C$30:$BC$31,'[1]données graph1 enfants'!$C$33:$W$34)</f>
        <v>-1.1315588935349719E-3</v>
      </c>
      <c r="BS6" s="142">
        <f>-('[1]données graph1 adultes'!BA30)/SUM('[1]données graph1 adultes'!$C$30:$BC$31,'[1]données graph1 enfants'!$C$33:$W$34)</f>
        <v>-9.0011539681938719E-4</v>
      </c>
      <c r="BT6" s="142">
        <f>-('[1]données graph1 adultes'!BB30)/SUM('[1]données graph1 adultes'!$C$30:$BC$31,'[1]données graph1 enfants'!$C$33:$W$34)</f>
        <v>-6.571237795509556E-4</v>
      </c>
      <c r="BU6" s="142">
        <f>-('[1]données graph1 adultes'!BC30)/SUM('[1]données graph1 adultes'!$C$30:$BC$31,'[1]données graph1 enfants'!$C$33:$W$34)</f>
        <v>-4.1602966322800344E-4</v>
      </c>
    </row>
    <row r="7" spans="1:198">
      <c r="B7" t="s">
        <v>103</v>
      </c>
      <c r="C7" s="384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>
        <f>('[1]données graph1 adultes'!C31)/SUM('[1]données graph1 adultes'!$C$30:$BC$31,'[1]données graph1 enfants'!$C$33:$W$34)</f>
        <v>1.8827297574881485E-4</v>
      </c>
      <c r="V7" s="142">
        <f>('[1]données graph1 adultes'!D31)/SUM('[1]données graph1 adultes'!$C$30:$BC$31,'[1]données graph1 enfants'!$C$33:$W$34)</f>
        <v>1.0176262469935647E-3</v>
      </c>
      <c r="W7" s="142">
        <f>('[1]données graph1 adultes'!E31)/SUM('[1]données graph1 adultes'!$C$30:$BC$31,'[1]données graph1 enfants'!$C$33:$W$34)</f>
        <v>3.0141771547760516E-3</v>
      </c>
      <c r="X7" s="142">
        <f>('[1]données graph1 adultes'!F31)/SUM('[1]données graph1 adultes'!$C$30:$BC$31,'[1]données graph1 enfants'!$C$33:$W$34)</f>
        <v>4.8003057379059858E-3</v>
      </c>
      <c r="Y7" s="142">
        <f>('[1]données graph1 adultes'!G31)/SUM('[1]données graph1 adultes'!$C$30:$BC$31,'[1]données graph1 enfants'!$C$33:$W$34)</f>
        <v>5.8721769738436583E-3</v>
      </c>
      <c r="Z7" s="142">
        <f>('[1]données graph1 adultes'!H31)/SUM('[1]données graph1 adultes'!$C$30:$BC$31,'[1]données graph1 enfants'!$C$33:$W$34)</f>
        <v>6.0151399395291794E-3</v>
      </c>
      <c r="AA7" s="142">
        <f>('[1]données graph1 adultes'!I31)/SUM('[1]données graph1 adultes'!$C$30:$BC$31,'[1]données graph1 enfants'!$C$33:$W$34)</f>
        <v>6.2717671348650169E-3</v>
      </c>
      <c r="AB7" s="142">
        <f>('[1]données graph1 adultes'!J31)/SUM('[1]données graph1 adultes'!$C$30:$BC$31,'[1]données graph1 enfants'!$C$33:$W$34)</f>
        <v>6.3786177049722625E-3</v>
      </c>
      <c r="AC7" s="142">
        <f>('[1]données graph1 adultes'!K31)/SUM('[1]données graph1 adultes'!$C$30:$BC$31,'[1]données graph1 enfants'!$C$33:$W$34)</f>
        <v>6.4632929103847865E-3</v>
      </c>
      <c r="AD7" s="142">
        <f>('[1]données graph1 adultes'!L31)/SUM('[1]données graph1 adultes'!$C$30:$BC$31,'[1]données graph1 enfants'!$C$33:$W$34)</f>
        <v>6.5157167939601099E-3</v>
      </c>
      <c r="AE7" s="142">
        <f>('[1]données graph1 adultes'!M31)/SUM('[1]données graph1 adultes'!$C$30:$BC$31,'[1]données graph1 enfants'!$C$33:$W$34)</f>
        <v>6.3371989139316557E-3</v>
      </c>
      <c r="AF7" s="142">
        <f>('[1]données graph1 adultes'!N31)/SUM('[1]données graph1 adultes'!$C$30:$BC$31,'[1]données graph1 enfants'!$C$33:$W$34)</f>
        <v>6.6516389781177913E-3</v>
      </c>
      <c r="AG7" s="142">
        <f>('[1]données graph1 adultes'!O31)/SUM('[1]données graph1 adultes'!$C$30:$BC$31,'[1]données graph1 enfants'!$C$33:$W$34)</f>
        <v>6.2630126147248284E-3</v>
      </c>
      <c r="AH7" s="142">
        <f>('[1]données graph1 adultes'!P31)/SUM('[1]données graph1 adultes'!$C$30:$BC$31,'[1]données graph1 enfants'!$C$33:$W$34)</f>
        <v>6.1749099320876069E-3</v>
      </c>
      <c r="AI7" s="142">
        <f>('[1]données graph1 adultes'!Q31)/SUM('[1]données graph1 adultes'!$C$30:$BC$31,'[1]données graph1 enfants'!$C$33:$W$34)</f>
        <v>6.3471303389020109E-3</v>
      </c>
      <c r="AJ7" s="142">
        <f>('[1]données graph1 adultes'!R31)/SUM('[1]données graph1 adultes'!$C$30:$BC$31,'[1]données graph1 enfants'!$C$33:$W$34)</f>
        <v>6.4914766839493064E-3</v>
      </c>
      <c r="AK7" s="142">
        <f>('[1]données graph1 adultes'!S31)/SUM('[1]données graph1 adultes'!$C$30:$BC$31,'[1]données graph1 enfants'!$C$33:$W$34)</f>
        <v>6.4360589196656645E-3</v>
      </c>
      <c r="AL7" s="142">
        <f>('[1]données graph1 adultes'!T31)/SUM('[1]données graph1 adultes'!$C$30:$BC$31,'[1]données graph1 enfants'!$C$33:$W$34)</f>
        <v>5.96509051306735E-3</v>
      </c>
      <c r="AM7" s="142">
        <f>('[1]données graph1 adultes'!U31)/SUM('[1]données graph1 adultes'!$C$30:$BC$31,'[1]données graph1 enfants'!$C$33:$W$34)</f>
        <v>5.6005390800599039E-3</v>
      </c>
      <c r="AN7" s="142">
        <f>('[1]données graph1 adultes'!V31)/SUM('[1]données graph1 adultes'!$C$30:$BC$31,'[1]données graph1 enfants'!$C$33:$W$34)</f>
        <v>5.6572369864395173E-3</v>
      </c>
      <c r="AO7" s="142">
        <f>('[1]données graph1 adultes'!W31)/SUM('[1]données graph1 adultes'!$C$30:$BC$31,'[1]données graph1 enfants'!$C$33:$W$34)</f>
        <v>5.764149498906245E-3</v>
      </c>
      <c r="AP7" s="142">
        <f>('[1]données graph1 adultes'!X31)/SUM('[1]données graph1 adultes'!$C$30:$BC$31,'[1]données graph1 enfants'!$C$33:$W$34)</f>
        <v>6.3157049151912423E-3</v>
      </c>
      <c r="AQ7" s="142">
        <f>('[1]données graph1 adultes'!Y31)/SUM('[1]données graph1 adultes'!$C$30:$BC$31,'[1]données graph1 enfants'!$C$33:$W$34)</f>
        <v>6.7321640454449912E-3</v>
      </c>
      <c r="AR7" s="142">
        <f>('[1]données graph1 adultes'!Z31)/SUM('[1]données graph1 adultes'!$C$30:$BC$31,'[1]données graph1 enfants'!$C$33:$W$34)</f>
        <v>7.4857960858149379E-3</v>
      </c>
      <c r="AS7" s="142">
        <f>('[1]données graph1 adultes'!AA31)/SUM('[1]données graph1 adultes'!$C$30:$BC$31,'[1]données graph1 enfants'!$C$33:$W$34)</f>
        <v>7.6009882269991551E-3</v>
      </c>
      <c r="AT7" s="142">
        <f>('[1]données graph1 adultes'!AB31)/SUM('[1]données graph1 adultes'!$C$30:$BC$31,'[1]données graph1 enfants'!$C$33:$W$34)</f>
        <v>7.8794604277791398E-3</v>
      </c>
      <c r="AU7" s="142">
        <f>('[1]données graph1 adultes'!AC31)/SUM('[1]données graph1 adultes'!$C$30:$BC$31,'[1]données graph1 enfants'!$C$33:$W$34)</f>
        <v>7.3438241978811356E-3</v>
      </c>
      <c r="AV7" s="142">
        <f>('[1]données graph1 adultes'!AD31)/SUM('[1]données graph1 adultes'!$C$30:$BC$31,'[1]données graph1 enfants'!$C$33:$W$34)</f>
        <v>7.7274951725155019E-3</v>
      </c>
      <c r="AW7" s="142">
        <f>('[1]données graph1 adultes'!AE31)/SUM('[1]données graph1 adultes'!$C$30:$BC$31,'[1]données graph1 enfants'!$C$33:$W$34)</f>
        <v>7.50726943710219E-3</v>
      </c>
      <c r="AX7" s="142">
        <f>('[1]données graph1 adultes'!AF31)/SUM('[1]données graph1 adultes'!$C$30:$BC$31,'[1]données graph1 enfants'!$C$33:$W$34)</f>
        <v>7.4269714917597597E-3</v>
      </c>
      <c r="AY7" s="142">
        <f>('[1]données graph1 adultes'!AG31)/SUM('[1]données graph1 adultes'!$C$30:$BC$31,'[1]données graph1 enfants'!$C$33:$W$34)</f>
        <v>7.9512722698724721E-3</v>
      </c>
      <c r="AZ7" s="142">
        <f>('[1]données graph1 adultes'!AH31)/SUM('[1]données graph1 adultes'!$C$30:$BC$31,'[1]données graph1 enfants'!$C$33:$W$34)</f>
        <v>7.4660158256868708E-3</v>
      </c>
      <c r="BA7" s="142">
        <f>('[1]données graph1 adultes'!AI31)/SUM('[1]données graph1 adultes'!$C$30:$BC$31,'[1]données graph1 enfants'!$C$33:$W$34)</f>
        <v>7.6068314562436666E-3</v>
      </c>
      <c r="BB7" s="142">
        <f>('[1]données graph1 adultes'!AJ31)/SUM('[1]données graph1 adultes'!$C$30:$BC$31,'[1]données graph1 enfants'!$C$33:$W$34)</f>
        <v>7.8897015645469065E-3</v>
      </c>
      <c r="BC7" s="142">
        <f>('[1]données graph1 adultes'!AK31)/SUM('[1]données graph1 adultes'!$C$30:$BC$31,'[1]données graph1 enfants'!$C$33:$W$34)</f>
        <v>7.4945712534082859E-3</v>
      </c>
      <c r="BD7" s="142">
        <f>('[1]données graph1 adultes'!AL31)/SUM('[1]données graph1 adultes'!$C$30:$BC$31,'[1]données graph1 enfants'!$C$33:$W$34)</f>
        <v>7.2130638770136601E-3</v>
      </c>
      <c r="BE7" s="142">
        <f>('[1]données graph1 adultes'!AM31)/SUM('[1]données graph1 adultes'!$C$30:$BC$31,'[1]données graph1 enfants'!$C$33:$W$34)</f>
        <v>6.8254492388255773E-3</v>
      </c>
      <c r="BF7" s="142">
        <f>('[1]données graph1 adultes'!AN31)/SUM('[1]données graph1 adultes'!$C$30:$BC$31,'[1]données graph1 enfants'!$C$33:$W$34)</f>
        <v>6.6824243307805741E-3</v>
      </c>
      <c r="BG7" s="142">
        <f>('[1]données graph1 adultes'!AO31)/SUM('[1]données graph1 adultes'!$C$30:$BC$31,'[1]données graph1 enfants'!$C$33:$W$34)</f>
        <v>6.2816159700227279E-3</v>
      </c>
      <c r="BH7" s="142">
        <f>('[1]données graph1 adultes'!AP31)/SUM('[1]données graph1 adultes'!$C$30:$BC$31,'[1]données graph1 enfants'!$C$33:$W$34)</f>
        <v>5.7504189425543004E-3</v>
      </c>
      <c r="BI7" s="142">
        <f>('[1]données graph1 adultes'!AQ31)/SUM('[1]données graph1 adultes'!$C$30:$BC$31,'[1]données graph1 enfants'!$C$33:$W$34)</f>
        <v>5.1003132323327073E-3</v>
      </c>
      <c r="BJ7" s="142">
        <f>('[1]données graph1 adultes'!AR31)/SUM('[1]données graph1 adultes'!$C$30:$BC$31,'[1]données graph1 enfants'!$C$33:$W$34)</f>
        <v>4.5530111913988395E-3</v>
      </c>
      <c r="BK7" s="142">
        <f>('[1]données graph1 adultes'!AS31)/SUM('[1]données graph1 adultes'!$C$30:$BC$31,'[1]données graph1 enfants'!$C$33:$W$34)</f>
        <v>3.8281617007350764E-3</v>
      </c>
      <c r="BL7" s="142">
        <f>('[1]données graph1 adultes'!AT31)/SUM('[1]données graph1 adultes'!$C$30:$BC$31,'[1]données graph1 enfants'!$C$33:$W$34)</f>
        <v>2.7989893979339809E-3</v>
      </c>
      <c r="BM7" s="142">
        <f>('[1]données graph1 adultes'!AU31)/SUM('[1]données graph1 adultes'!$C$30:$BC$31,'[1]données graph1 enfants'!$C$33:$W$34)</f>
        <v>2.364876695227731E-3</v>
      </c>
      <c r="BN7" s="142">
        <f>('[1]données graph1 adultes'!AV31)/SUM('[1]données graph1 adultes'!$C$30:$BC$31,'[1]données graph1 enfants'!$C$33:$W$34)</f>
        <v>2.0208674133699858E-3</v>
      </c>
      <c r="BO7" s="142">
        <f>('[1]données graph1 adultes'!AW31)/SUM('[1]données graph1 adultes'!$C$30:$BC$31,'[1]données graph1 enfants'!$C$33:$W$34)</f>
        <v>1.6670216848264253E-3</v>
      </c>
      <c r="BP7" s="142">
        <f>('[1]données graph1 adultes'!AX31)/SUM('[1]données graph1 adultes'!$C$30:$BC$31,'[1]données graph1 enfants'!$C$33:$W$34)</f>
        <v>1.4136960172510028E-3</v>
      </c>
      <c r="BQ7" s="142">
        <f>('[1]données graph1 adultes'!AY31)/SUM('[1]données graph1 adultes'!$C$30:$BC$31,'[1]données graph1 enfants'!$C$33:$W$34)</f>
        <v>1.2103888049576682E-3</v>
      </c>
      <c r="BR7" s="142">
        <f>('[1]données graph1 adultes'!AZ31)/SUM('[1]données graph1 adultes'!$C$30:$BC$31,'[1]données graph1 enfants'!$C$33:$W$34)</f>
        <v>9.0664618625415467E-4</v>
      </c>
      <c r="BS7" s="142">
        <f>('[1]données graph1 adultes'!BA31)/SUM('[1]données graph1 adultes'!$C$30:$BC$31,'[1]données graph1 enfants'!$C$33:$W$34)</f>
        <v>7.6345816332918097E-4</v>
      </c>
      <c r="BT7" s="142">
        <f>('[1]données graph1 adultes'!BB31)/SUM('[1]données graph1 adultes'!$C$30:$BC$31,'[1]données graph1 enfants'!$C$33:$W$34)</f>
        <v>5.7023723190490708E-4</v>
      </c>
      <c r="BU7" s="142">
        <f>('[1]données graph1 adultes'!BC31)/SUM('[1]données graph1 adultes'!$C$30:$BC$31,'[1]données graph1 enfants'!$C$33:$W$34)</f>
        <v>3.6330432683653229E-4</v>
      </c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>
        <v>64</v>
      </c>
      <c r="FH7">
        <v>65</v>
      </c>
      <c r="FI7">
        <v>66</v>
      </c>
      <c r="FJ7">
        <v>67</v>
      </c>
      <c r="FK7">
        <v>68</v>
      </c>
      <c r="FL7">
        <v>69</v>
      </c>
      <c r="FM7">
        <v>70</v>
      </c>
      <c r="FN7">
        <v>71</v>
      </c>
      <c r="FO7">
        <v>72</v>
      </c>
      <c r="FP7">
        <v>73</v>
      </c>
      <c r="FQ7">
        <v>74</v>
      </c>
      <c r="FR7">
        <v>75</v>
      </c>
      <c r="FS7">
        <v>76</v>
      </c>
      <c r="FT7">
        <v>77</v>
      </c>
      <c r="FU7">
        <v>78</v>
      </c>
      <c r="FV7">
        <v>79</v>
      </c>
      <c r="FW7">
        <v>80</v>
      </c>
      <c r="FX7">
        <v>81</v>
      </c>
      <c r="FY7">
        <v>82</v>
      </c>
      <c r="FZ7">
        <v>83</v>
      </c>
      <c r="GA7">
        <v>84</v>
      </c>
      <c r="GB7">
        <v>85</v>
      </c>
      <c r="GC7">
        <v>86</v>
      </c>
      <c r="GD7">
        <v>87</v>
      </c>
      <c r="GE7">
        <v>88</v>
      </c>
      <c r="GF7">
        <v>89</v>
      </c>
      <c r="GG7">
        <v>90</v>
      </c>
      <c r="GH7">
        <v>91</v>
      </c>
      <c r="GI7">
        <v>92</v>
      </c>
      <c r="GJ7">
        <v>93</v>
      </c>
      <c r="GK7">
        <v>94</v>
      </c>
      <c r="GL7">
        <v>95</v>
      </c>
      <c r="GM7">
        <v>96</v>
      </c>
      <c r="GN7">
        <v>97</v>
      </c>
      <c r="GO7">
        <v>98</v>
      </c>
      <c r="GP7">
        <v>101</v>
      </c>
    </row>
    <row r="8" spans="1:198">
      <c r="B8" t="s">
        <v>104</v>
      </c>
      <c r="C8" s="384">
        <f>-C43/SUM($C$43:$BU$44)</f>
        <v>-6.8267762425382522E-3</v>
      </c>
      <c r="D8" s="142">
        <f t="shared" ref="D8:BO8" si="0">-D43/SUM($C$43:$BU$44)</f>
        <v>-6.8537584664849658E-3</v>
      </c>
      <c r="E8" s="142">
        <f t="shared" si="0"/>
        <v>-6.9848565089434276E-3</v>
      </c>
      <c r="F8" s="142">
        <f t="shared" si="0"/>
        <v>-7.0472507644450478E-3</v>
      </c>
      <c r="G8" s="142">
        <f t="shared" si="0"/>
        <v>-7.2682040583863863E-3</v>
      </c>
      <c r="H8" s="142">
        <f t="shared" si="0"/>
        <v>-7.2707347105689683E-3</v>
      </c>
      <c r="I8" s="142">
        <f t="shared" si="0"/>
        <v>-7.3129692436161046E-3</v>
      </c>
      <c r="J8" s="142">
        <f t="shared" si="0"/>
        <v>-7.2689906124431347E-3</v>
      </c>
      <c r="K8" s="142">
        <f t="shared" si="0"/>
        <v>-7.4096640955924453E-3</v>
      </c>
      <c r="L8" s="142">
        <f t="shared" si="0"/>
        <v>-7.2548155404204319E-3</v>
      </c>
      <c r="M8" s="142">
        <f t="shared" si="0"/>
        <v>-7.2221393490629095E-3</v>
      </c>
      <c r="N8" s="142">
        <f t="shared" si="0"/>
        <v>-7.1833588142649714E-3</v>
      </c>
      <c r="O8" s="142">
        <f t="shared" si="0"/>
        <v>-7.2389476672755967E-3</v>
      </c>
      <c r="P8" s="142">
        <f t="shared" si="0"/>
        <v>-7.3613423181061255E-3</v>
      </c>
      <c r="Q8" s="142">
        <f t="shared" si="0"/>
        <v>-7.5057091855219062E-3</v>
      </c>
      <c r="R8" s="142">
        <f t="shared" si="0"/>
        <v>-7.2024071016392674E-3</v>
      </c>
      <c r="S8" s="142">
        <f t="shared" si="0"/>
        <v>-7.1377386789735703E-3</v>
      </c>
      <c r="T8" s="142">
        <f t="shared" si="0"/>
        <v>-6.9744261181908952E-3</v>
      </c>
      <c r="U8" s="142">
        <f t="shared" si="0"/>
        <v>-6.9843606379076514E-3</v>
      </c>
      <c r="V8" s="142">
        <f t="shared" si="0"/>
        <v>-6.8249295504050171E-3</v>
      </c>
      <c r="W8" s="142">
        <f t="shared" si="0"/>
        <v>-6.5636397125534776E-3</v>
      </c>
      <c r="X8" s="142">
        <f t="shared" si="0"/>
        <v>-6.4634737633267048E-3</v>
      </c>
      <c r="Y8" s="142">
        <f t="shared" si="0"/>
        <v>-6.7286450744582851E-3</v>
      </c>
      <c r="Z8" s="142">
        <f t="shared" si="0"/>
        <v>-6.6693457381799565E-3</v>
      </c>
      <c r="AA8" s="142">
        <f t="shared" si="0"/>
        <v>-6.7372800700812828E-3</v>
      </c>
      <c r="AB8" s="142">
        <f t="shared" si="0"/>
        <v>-6.6587956544187886E-3</v>
      </c>
      <c r="AC8" s="142">
        <f t="shared" si="0"/>
        <v>-6.6751081015956996E-3</v>
      </c>
      <c r="AD8" s="142">
        <f t="shared" si="0"/>
        <v>-6.6612921085989034E-3</v>
      </c>
      <c r="AE8" s="142">
        <f t="shared" si="0"/>
        <v>-6.724490017158506E-3</v>
      </c>
      <c r="AF8" s="142">
        <f t="shared" si="0"/>
        <v>-6.7287989654693878E-3</v>
      </c>
      <c r="AG8" s="142">
        <f t="shared" si="0"/>
        <v>-6.6647461068481025E-3</v>
      </c>
      <c r="AH8" s="142">
        <f t="shared" si="0"/>
        <v>-6.6085587887942995E-3</v>
      </c>
      <c r="AI8" s="142">
        <f t="shared" si="0"/>
        <v>-7.0490290605733485E-3</v>
      </c>
      <c r="AJ8" s="142">
        <f t="shared" si="0"/>
        <v>-7.1272569912173376E-3</v>
      </c>
      <c r="AK8" s="142">
        <f t="shared" si="0"/>
        <v>-7.2659298912223095E-3</v>
      </c>
      <c r="AL8" s="142">
        <f t="shared" si="0"/>
        <v>-6.8822625015414751E-3</v>
      </c>
      <c r="AM8" s="142">
        <f t="shared" si="0"/>
        <v>-6.7834815714146283E-3</v>
      </c>
      <c r="AN8" s="142">
        <f t="shared" si="0"/>
        <v>-6.9102535665609742E-3</v>
      </c>
      <c r="AO8" s="142">
        <f t="shared" si="0"/>
        <v>-6.7155472395133021E-3</v>
      </c>
      <c r="AP8" s="142">
        <f t="shared" si="0"/>
        <v>-6.9332004262165443E-3</v>
      </c>
      <c r="AQ8" s="142">
        <f t="shared" si="0"/>
        <v>-7.3608977440740506E-3</v>
      </c>
      <c r="AR8" s="142">
        <f t="shared" si="0"/>
        <v>-7.7517467142730221E-3</v>
      </c>
      <c r="AS8" s="142">
        <f t="shared" si="0"/>
        <v>-7.9428451520603925E-3</v>
      </c>
      <c r="AT8" s="142">
        <f t="shared" si="0"/>
        <v>-7.903260964204472E-3</v>
      </c>
      <c r="AU8" s="142">
        <f t="shared" si="0"/>
        <v>-7.7809689073813446E-3</v>
      </c>
      <c r="AV8" s="142">
        <f t="shared" si="0"/>
        <v>-7.6155873674493973E-3</v>
      </c>
      <c r="AW8" s="142">
        <f t="shared" si="0"/>
        <v>-7.5320758454242081E-3</v>
      </c>
      <c r="AX8" s="142">
        <f t="shared" si="0"/>
        <v>-7.5044780574330828E-3</v>
      </c>
      <c r="AY8" s="142">
        <f t="shared" si="0"/>
        <v>-7.6726125365636491E-3</v>
      </c>
      <c r="AZ8" s="142">
        <f t="shared" si="0"/>
        <v>-7.6968931183154449E-3</v>
      </c>
      <c r="BA8" s="142">
        <f t="shared" si="0"/>
        <v>-7.7377768302651232E-3</v>
      </c>
      <c r="BB8" s="142">
        <f t="shared" si="0"/>
        <v>-7.6634987689061093E-3</v>
      </c>
      <c r="BC8" s="142">
        <f t="shared" si="0"/>
        <v>-7.3752438061090901E-3</v>
      </c>
      <c r="BD8" s="142">
        <f t="shared" si="0"/>
        <v>-7.3649673063676613E-3</v>
      </c>
      <c r="BE8" s="142">
        <f t="shared" si="0"/>
        <v>-7.3338471241224026E-3</v>
      </c>
      <c r="BF8" s="142">
        <f t="shared" si="0"/>
        <v>-7.241307329445841E-3</v>
      </c>
      <c r="BG8" s="142">
        <f t="shared" si="0"/>
        <v>-7.0747972554324728E-3</v>
      </c>
      <c r="BH8" s="142">
        <f t="shared" si="0"/>
        <v>-7.0154637211516761E-3</v>
      </c>
      <c r="BI8" s="142">
        <f t="shared" si="0"/>
        <v>-6.9329268421968061E-3</v>
      </c>
      <c r="BJ8" s="142">
        <f t="shared" si="0"/>
        <v>-6.8007002656569225E-3</v>
      </c>
      <c r="BK8" s="142">
        <f t="shared" si="0"/>
        <v>-6.8196972560275173E-3</v>
      </c>
      <c r="BL8" s="142">
        <f t="shared" si="0"/>
        <v>-6.6388924169828098E-3</v>
      </c>
      <c r="BM8" s="142">
        <f t="shared" si="0"/>
        <v>-6.7135637553701975E-3</v>
      </c>
      <c r="BN8" s="142">
        <f t="shared" si="0"/>
        <v>-6.5404363678794033E-3</v>
      </c>
      <c r="BO8" s="142">
        <f t="shared" si="0"/>
        <v>-6.7608766917837317E-3</v>
      </c>
      <c r="BP8" s="142">
        <f t="shared" ref="BP8:BU8" si="1">-BP43/SUM($C$43:$BU$44)</f>
        <v>-6.5895788974249386E-3</v>
      </c>
      <c r="BQ8" s="142">
        <f t="shared" si="1"/>
        <v>-6.5736255292739351E-3</v>
      </c>
      <c r="BR8" s="142">
        <f t="shared" si="1"/>
        <v>-6.4094067214258759E-3</v>
      </c>
      <c r="BS8" s="142">
        <f t="shared" si="1"/>
        <v>-6.034767604396413E-3</v>
      </c>
      <c r="BT8" s="142">
        <f t="shared" si="1"/>
        <v>-4.5126487125785797E-3</v>
      </c>
      <c r="BU8" s="142">
        <f t="shared" si="1"/>
        <v>-4.368264746161565E-3</v>
      </c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>
        <v>1017.405</v>
      </c>
      <c r="FH8">
        <v>792.77</v>
      </c>
      <c r="FI8">
        <v>649.02890000000002</v>
      </c>
      <c r="FJ8">
        <v>548.03769999999997</v>
      </c>
      <c r="FK8">
        <v>435.94510000000002</v>
      </c>
      <c r="FL8">
        <v>318.2593</v>
      </c>
      <c r="FM8">
        <v>201.49180000000001</v>
      </c>
      <c r="FN8">
        <v>141.98779999999999</v>
      </c>
      <c r="FO8">
        <v>130.82249999999999</v>
      </c>
      <c r="FP8">
        <v>103.6859</v>
      </c>
      <c r="FQ8">
        <v>103.1516</v>
      </c>
      <c r="FR8">
        <v>81.905869999999993</v>
      </c>
      <c r="FS8">
        <v>62.57593</v>
      </c>
      <c r="FT8">
        <v>54.290170000000003</v>
      </c>
      <c r="FU8">
        <v>25.768039999999999</v>
      </c>
      <c r="FV8">
        <v>41.852409999999999</v>
      </c>
      <c r="FW8">
        <v>22.04344</v>
      </c>
      <c r="FX8">
        <v>19.480989999999998</v>
      </c>
      <c r="FY8">
        <v>23.38137</v>
      </c>
      <c r="FZ8">
        <v>16.038399999999999</v>
      </c>
      <c r="GA8">
        <v>8.5756589999999999</v>
      </c>
      <c r="GB8">
        <v>11.95989</v>
      </c>
      <c r="GC8">
        <v>11.41099</v>
      </c>
      <c r="GD8">
        <v>4.9567170000000003</v>
      </c>
      <c r="GE8">
        <v>3.6101519999999998</v>
      </c>
      <c r="GF8">
        <v>6.0006750000000002</v>
      </c>
      <c r="GG8">
        <v>2.4335740000000001</v>
      </c>
      <c r="GH8">
        <v>5.2023279999999996</v>
      </c>
      <c r="GI8">
        <v>1.248596</v>
      </c>
      <c r="GJ8">
        <v>2.4538069999999998</v>
      </c>
      <c r="GK8">
        <v>0</v>
      </c>
      <c r="GL8">
        <v>0</v>
      </c>
      <c r="GM8">
        <v>1.2489239999999999</v>
      </c>
      <c r="GN8">
        <v>0</v>
      </c>
      <c r="GO8">
        <v>0</v>
      </c>
      <c r="GP8">
        <v>0</v>
      </c>
    </row>
    <row r="9" spans="1:198">
      <c r="B9" t="s">
        <v>105</v>
      </c>
      <c r="C9" s="384">
        <f>C44/SUM($C$43:$BU$44)</f>
        <v>6.5415649019608243E-3</v>
      </c>
      <c r="D9" s="142">
        <f t="shared" ref="D9:BO9" si="2">D44/SUM($C$43:$BU$44)</f>
        <v>6.5214735755112756E-3</v>
      </c>
      <c r="E9" s="142">
        <f t="shared" si="2"/>
        <v>6.6640963448012227E-3</v>
      </c>
      <c r="F9" s="142">
        <f t="shared" si="2"/>
        <v>6.7898423998735491E-3</v>
      </c>
      <c r="G9" s="142">
        <f t="shared" si="2"/>
        <v>6.958592443048528E-3</v>
      </c>
      <c r="H9" s="142">
        <f t="shared" si="2"/>
        <v>6.9191792452049442E-3</v>
      </c>
      <c r="I9" s="142">
        <f t="shared" si="2"/>
        <v>6.996654819794652E-3</v>
      </c>
      <c r="J9" s="142">
        <f t="shared" si="2"/>
        <v>6.9487947153416413E-3</v>
      </c>
      <c r="K9" s="142">
        <f t="shared" si="2"/>
        <v>7.073908107368322E-3</v>
      </c>
      <c r="L9" s="142">
        <f t="shared" si="2"/>
        <v>6.9237959755380322E-3</v>
      </c>
      <c r="M9" s="142">
        <f t="shared" si="2"/>
        <v>6.898284265697413E-3</v>
      </c>
      <c r="N9" s="142">
        <f t="shared" si="2"/>
        <v>6.8716269227741388E-3</v>
      </c>
      <c r="O9" s="142">
        <f t="shared" si="2"/>
        <v>6.9043544111353624E-3</v>
      </c>
      <c r="P9" s="142">
        <f t="shared" si="2"/>
        <v>7.020952500547681E-3</v>
      </c>
      <c r="Q9" s="142">
        <f t="shared" si="2"/>
        <v>7.1557439272726129E-3</v>
      </c>
      <c r="R9" s="142">
        <f t="shared" si="2"/>
        <v>6.8228947692582122E-3</v>
      </c>
      <c r="S9" s="142">
        <f t="shared" si="2"/>
        <v>6.8101047163354354E-3</v>
      </c>
      <c r="T9" s="142">
        <f t="shared" si="2"/>
        <v>6.6372338138631455E-3</v>
      </c>
      <c r="U9" s="142">
        <f t="shared" si="2"/>
        <v>6.6348057556879659E-3</v>
      </c>
      <c r="V9" s="142">
        <f t="shared" si="2"/>
        <v>6.5510548476455047E-3</v>
      </c>
      <c r="W9" s="142">
        <f t="shared" si="2"/>
        <v>6.3413868945183813E-3</v>
      </c>
      <c r="X9" s="142">
        <f t="shared" si="2"/>
        <v>6.2587645205573429E-3</v>
      </c>
      <c r="Y9" s="142">
        <f t="shared" si="2"/>
        <v>6.5270307509122149E-3</v>
      </c>
      <c r="Z9" s="142">
        <f t="shared" si="2"/>
        <v>6.6141159641952387E-3</v>
      </c>
      <c r="AA9" s="142">
        <f t="shared" si="2"/>
        <v>6.7285253814496496E-3</v>
      </c>
      <c r="AB9" s="142">
        <f t="shared" si="2"/>
        <v>6.759098395655431E-3</v>
      </c>
      <c r="AC9" s="142">
        <f t="shared" si="2"/>
        <v>6.850612250257973E-3</v>
      </c>
      <c r="AD9" s="142">
        <f t="shared" si="2"/>
        <v>6.8300421517738814E-3</v>
      </c>
      <c r="AE9" s="142">
        <f t="shared" si="2"/>
        <v>7.0004849960709917E-3</v>
      </c>
      <c r="AF9" s="142">
        <f t="shared" si="2"/>
        <v>6.9798636005831988E-3</v>
      </c>
      <c r="AG9" s="142">
        <f t="shared" si="2"/>
        <v>6.9823258567608456E-3</v>
      </c>
      <c r="AH9" s="142">
        <f t="shared" si="2"/>
        <v>6.9014304819244067E-3</v>
      </c>
      <c r="AI9" s="142">
        <f t="shared" si="2"/>
        <v>7.3338984211261029E-3</v>
      </c>
      <c r="AJ9" s="142">
        <f t="shared" si="2"/>
        <v>7.4276009478865535E-3</v>
      </c>
      <c r="AK9" s="142">
        <f t="shared" si="2"/>
        <v>7.5192857925014314E-3</v>
      </c>
      <c r="AL9" s="142">
        <f t="shared" si="2"/>
        <v>7.1214775288003605E-3</v>
      </c>
      <c r="AM9" s="142">
        <f t="shared" si="2"/>
        <v>6.9848736079446607E-3</v>
      </c>
      <c r="AN9" s="142">
        <f t="shared" si="2"/>
        <v>7.0252614488585628E-3</v>
      </c>
      <c r="AO9" s="142">
        <f t="shared" si="2"/>
        <v>6.8839211046611394E-3</v>
      </c>
      <c r="AP9" s="142">
        <f t="shared" si="2"/>
        <v>7.0715826432005448E-3</v>
      </c>
      <c r="AQ9" s="142">
        <f t="shared" si="2"/>
        <v>7.4344405483800164E-3</v>
      </c>
      <c r="AR9" s="142">
        <f t="shared" si="2"/>
        <v>7.9032267662020039E-3</v>
      </c>
      <c r="AS9" s="142">
        <f t="shared" si="2"/>
        <v>8.0320335424951556E-3</v>
      </c>
      <c r="AT9" s="142">
        <f t="shared" si="2"/>
        <v>7.9985365990784194E-3</v>
      </c>
      <c r="AU9" s="142">
        <f t="shared" si="2"/>
        <v>7.8552127707378905E-3</v>
      </c>
      <c r="AV9" s="142">
        <f t="shared" si="2"/>
        <v>7.7705556156300462E-3</v>
      </c>
      <c r="AW9" s="142">
        <f t="shared" si="2"/>
        <v>7.7624335900440588E-3</v>
      </c>
      <c r="AX9" s="142">
        <f t="shared" si="2"/>
        <v>7.695080624184677E-3</v>
      </c>
      <c r="AY9" s="142">
        <f t="shared" si="2"/>
        <v>7.8991743029096281E-3</v>
      </c>
      <c r="AZ9" s="142">
        <f t="shared" si="2"/>
        <v>7.9114000887916935E-3</v>
      </c>
      <c r="BA9" s="142">
        <f t="shared" si="2"/>
        <v>8.0336408486111205E-3</v>
      </c>
      <c r="BB9" s="142">
        <f t="shared" si="2"/>
        <v>7.9359713535644607E-3</v>
      </c>
      <c r="BC9" s="142">
        <f t="shared" si="2"/>
        <v>7.6716036954908636E-3</v>
      </c>
      <c r="BD9" s="142">
        <f t="shared" si="2"/>
        <v>7.6877451526554371E-3</v>
      </c>
      <c r="BE9" s="142">
        <f t="shared" si="2"/>
        <v>7.6634987689061093E-3</v>
      </c>
      <c r="BF9" s="142">
        <f t="shared" si="2"/>
        <v>7.6375082870309479E-3</v>
      </c>
      <c r="BG9" s="142">
        <f t="shared" si="2"/>
        <v>7.4748625872963857E-3</v>
      </c>
      <c r="BH9" s="142">
        <f t="shared" si="2"/>
        <v>7.4696986889238211E-3</v>
      </c>
      <c r="BI9" s="142">
        <f t="shared" si="2"/>
        <v>7.4183161902166761E-3</v>
      </c>
      <c r="BJ9" s="142">
        <f t="shared" si="2"/>
        <v>7.3599914970086666E-3</v>
      </c>
      <c r="BK9" s="142">
        <f t="shared" si="2"/>
        <v>7.3387716364776961E-3</v>
      </c>
      <c r="BL9" s="142">
        <f t="shared" si="2"/>
        <v>7.1912243548324546E-3</v>
      </c>
      <c r="BM9" s="142">
        <f t="shared" si="2"/>
        <v>7.3041632579807711E-3</v>
      </c>
      <c r="BN9" s="142">
        <f t="shared" si="2"/>
        <v>7.1275989712420102E-3</v>
      </c>
      <c r="BO9" s="142">
        <f t="shared" si="2"/>
        <v>7.3857938898702572E-3</v>
      </c>
      <c r="BP9" s="142">
        <f t="shared" ref="BP9:BU9" si="3">BP44/SUM($C$43:$BU$44)</f>
        <v>7.257790766635088E-3</v>
      </c>
      <c r="BQ9" s="142">
        <f t="shared" si="3"/>
        <v>7.1978587673111145E-3</v>
      </c>
      <c r="BR9" s="142">
        <f t="shared" si="3"/>
        <v>7.0754128194768845E-3</v>
      </c>
      <c r="BS9" s="142">
        <f t="shared" si="3"/>
        <v>6.7202665638537917E-3</v>
      </c>
      <c r="BT9" s="142">
        <f t="shared" si="3"/>
        <v>5.0748638731412787E-3</v>
      </c>
      <c r="BU9" s="142">
        <f t="shared" si="3"/>
        <v>4.9766130120526752E-3</v>
      </c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</row>
    <row r="10" spans="1:198">
      <c r="C10" s="384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</row>
    <row r="11" spans="1:198">
      <c r="DH11" s="411"/>
      <c r="DI11" s="411"/>
      <c r="DJ11" s="140"/>
      <c r="DK11" s="140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>
        <v>64</v>
      </c>
      <c r="FH11">
        <v>65</v>
      </c>
      <c r="FI11">
        <v>66</v>
      </c>
      <c r="FJ11">
        <v>67</v>
      </c>
      <c r="FK11">
        <v>68</v>
      </c>
      <c r="FL11">
        <v>69</v>
      </c>
      <c r="FM11">
        <v>70</v>
      </c>
      <c r="FN11">
        <v>71</v>
      </c>
      <c r="FO11">
        <v>72</v>
      </c>
      <c r="FP11">
        <v>73</v>
      </c>
      <c r="FQ11">
        <v>74</v>
      </c>
      <c r="FR11">
        <v>75</v>
      </c>
      <c r="FS11">
        <v>76</v>
      </c>
      <c r="FT11">
        <v>77</v>
      </c>
      <c r="FU11">
        <v>78</v>
      </c>
      <c r="FV11">
        <v>79</v>
      </c>
      <c r="FW11">
        <v>80</v>
      </c>
      <c r="FX11">
        <v>81</v>
      </c>
      <c r="FY11">
        <v>82</v>
      </c>
      <c r="FZ11">
        <v>83</v>
      </c>
      <c r="GA11">
        <v>84</v>
      </c>
      <c r="GB11">
        <v>85</v>
      </c>
      <c r="GC11">
        <v>86</v>
      </c>
      <c r="GD11">
        <v>87</v>
      </c>
      <c r="GE11">
        <v>88</v>
      </c>
      <c r="GF11">
        <v>89</v>
      </c>
      <c r="GG11">
        <v>90</v>
      </c>
      <c r="GH11">
        <v>91</v>
      </c>
      <c r="GI11">
        <v>92</v>
      </c>
      <c r="GJ11">
        <v>93</v>
      </c>
      <c r="GK11">
        <v>94</v>
      </c>
      <c r="GL11">
        <v>95</v>
      </c>
      <c r="GM11">
        <v>96</v>
      </c>
      <c r="GN11">
        <v>97</v>
      </c>
      <c r="GO11">
        <v>98</v>
      </c>
      <c r="GP11">
        <v>101</v>
      </c>
    </row>
    <row r="12" spans="1:198">
      <c r="DH12" s="411"/>
      <c r="DI12" s="411"/>
      <c r="DJ12" s="140"/>
      <c r="DK12" s="140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>
        <v>807.37400000000002</v>
      </c>
      <c r="FH12">
        <v>684.68330000000003</v>
      </c>
      <c r="FI12">
        <v>586.21659999999997</v>
      </c>
      <c r="FJ12">
        <v>439.10770000000002</v>
      </c>
      <c r="FK12">
        <v>369.75920000000002</v>
      </c>
      <c r="FL12">
        <v>276.17779999999999</v>
      </c>
      <c r="FM12">
        <v>175.95580000000001</v>
      </c>
      <c r="FN12">
        <v>131.26570000000001</v>
      </c>
      <c r="FO12">
        <v>126.1288</v>
      </c>
      <c r="FP12">
        <v>98.278000000000006</v>
      </c>
      <c r="FQ12">
        <v>110.4135</v>
      </c>
      <c r="FR12">
        <v>110.1512</v>
      </c>
      <c r="FS12">
        <v>88.801140000000004</v>
      </c>
      <c r="FT12">
        <v>69.741230000000002</v>
      </c>
      <c r="FU12">
        <v>59.251240000000003</v>
      </c>
      <c r="FV12">
        <v>38.782739999999997</v>
      </c>
      <c r="FW12">
        <v>39.500259999999997</v>
      </c>
      <c r="FX12">
        <v>41.599449999999997</v>
      </c>
      <c r="FY12">
        <v>35.858750000000001</v>
      </c>
      <c r="FZ12">
        <v>28.439299999999999</v>
      </c>
      <c r="GA12">
        <v>22.32443</v>
      </c>
      <c r="GB12">
        <v>24.90033</v>
      </c>
      <c r="GC12">
        <v>21.028490000000001</v>
      </c>
      <c r="GD12">
        <v>21.036180000000002</v>
      </c>
      <c r="GE12">
        <v>17.203530000000001</v>
      </c>
      <c r="GF12">
        <v>10.92456</v>
      </c>
      <c r="GG12">
        <v>9.7780850000000008</v>
      </c>
      <c r="GH12">
        <v>9.9157910000000005</v>
      </c>
      <c r="GI12">
        <v>0</v>
      </c>
      <c r="GJ12">
        <v>4.7923080000000002</v>
      </c>
      <c r="GK12">
        <v>2.494459</v>
      </c>
      <c r="GL12">
        <v>3.6081029999999998</v>
      </c>
      <c r="GM12">
        <v>1.2502439999999999</v>
      </c>
      <c r="GN12">
        <v>1.2285109999999999</v>
      </c>
      <c r="GO12">
        <v>1.2489239999999999</v>
      </c>
      <c r="GP12">
        <v>1.3627180000000001</v>
      </c>
    </row>
    <row r="13" spans="1:198">
      <c r="DH13" s="140"/>
      <c r="DI13" s="63"/>
      <c r="DJ13" s="63"/>
      <c r="DK13" s="63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</row>
    <row r="14" spans="1:198">
      <c r="DH14" s="140"/>
      <c r="DI14" s="63"/>
      <c r="DJ14" s="63"/>
      <c r="DK14" s="63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</row>
    <row r="15" spans="1:198">
      <c r="DH15" s="140"/>
      <c r="DI15" s="63"/>
      <c r="DJ15" s="63"/>
      <c r="DK15" s="63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</row>
    <row r="16" spans="1:198">
      <c r="DH16" s="140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143">
        <f t="shared" ref="FG16:GP16" si="4">FG7-FG11</f>
        <v>0</v>
      </c>
      <c r="FH16" s="143">
        <f t="shared" si="4"/>
        <v>0</v>
      </c>
      <c r="FI16" s="143">
        <f t="shared" si="4"/>
        <v>0</v>
      </c>
      <c r="FJ16" s="143">
        <f t="shared" si="4"/>
        <v>0</v>
      </c>
      <c r="FK16" s="143">
        <f t="shared" si="4"/>
        <v>0</v>
      </c>
      <c r="FL16" s="143">
        <f t="shared" si="4"/>
        <v>0</v>
      </c>
      <c r="FM16" s="143">
        <f t="shared" si="4"/>
        <v>0</v>
      </c>
      <c r="FN16" s="143">
        <f t="shared" si="4"/>
        <v>0</v>
      </c>
      <c r="FO16" s="143">
        <f t="shared" si="4"/>
        <v>0</v>
      </c>
      <c r="FP16" s="143">
        <f t="shared" si="4"/>
        <v>0</v>
      </c>
      <c r="FQ16" s="143">
        <f t="shared" si="4"/>
        <v>0</v>
      </c>
      <c r="FR16" s="143">
        <f t="shared" si="4"/>
        <v>0</v>
      </c>
      <c r="FS16" s="143">
        <f t="shared" si="4"/>
        <v>0</v>
      </c>
      <c r="FT16" s="143">
        <f t="shared" si="4"/>
        <v>0</v>
      </c>
      <c r="FU16" s="143">
        <f t="shared" si="4"/>
        <v>0</v>
      </c>
      <c r="FV16" s="143">
        <f t="shared" si="4"/>
        <v>0</v>
      </c>
      <c r="FW16" s="143">
        <f t="shared" si="4"/>
        <v>0</v>
      </c>
      <c r="FX16" s="143">
        <f t="shared" si="4"/>
        <v>0</v>
      </c>
      <c r="FY16" s="143">
        <f t="shared" si="4"/>
        <v>0</v>
      </c>
      <c r="FZ16" s="143">
        <f t="shared" si="4"/>
        <v>0</v>
      </c>
      <c r="GA16" s="143">
        <f t="shared" si="4"/>
        <v>0</v>
      </c>
      <c r="GB16" s="143">
        <f t="shared" si="4"/>
        <v>0</v>
      </c>
      <c r="GC16" s="143">
        <f t="shared" si="4"/>
        <v>0</v>
      </c>
      <c r="GD16" s="143">
        <f t="shared" si="4"/>
        <v>0</v>
      </c>
      <c r="GE16" s="143">
        <f t="shared" si="4"/>
        <v>0</v>
      </c>
      <c r="GF16" s="143">
        <f t="shared" si="4"/>
        <v>0</v>
      </c>
      <c r="GG16" s="143">
        <f t="shared" si="4"/>
        <v>0</v>
      </c>
      <c r="GH16" s="143">
        <f t="shared" si="4"/>
        <v>0</v>
      </c>
      <c r="GI16" s="143">
        <f t="shared" si="4"/>
        <v>0</v>
      </c>
      <c r="GJ16" s="143">
        <f t="shared" si="4"/>
        <v>0</v>
      </c>
      <c r="GK16" s="143">
        <f t="shared" si="4"/>
        <v>0</v>
      </c>
      <c r="GL16" s="143">
        <f t="shared" si="4"/>
        <v>0</v>
      </c>
      <c r="GM16" s="143">
        <f t="shared" si="4"/>
        <v>0</v>
      </c>
      <c r="GN16" s="143">
        <f t="shared" si="4"/>
        <v>0</v>
      </c>
      <c r="GO16" s="143">
        <f t="shared" si="4"/>
        <v>0</v>
      </c>
      <c r="GP16" s="143">
        <f t="shared" si="4"/>
        <v>0</v>
      </c>
    </row>
    <row r="17" spans="3:162">
      <c r="DH17" s="140"/>
      <c r="DI17" s="63"/>
      <c r="DJ17" s="63"/>
      <c r="DK17" s="63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</row>
    <row r="18" spans="3:162">
      <c r="DH18" s="140"/>
      <c r="DI18" s="63"/>
      <c r="DJ18" s="63"/>
      <c r="DK18" s="63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</row>
    <row r="19" spans="3:162">
      <c r="DH19" s="140"/>
      <c r="DI19" s="63"/>
      <c r="DJ19" s="63"/>
      <c r="DK19" s="63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</row>
    <row r="20" spans="3:162">
      <c r="DH20" s="140"/>
      <c r="DI20" s="63"/>
      <c r="DJ20" s="63"/>
      <c r="DK20" s="63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</row>
    <row r="21" spans="3:162">
      <c r="DH21" s="140"/>
      <c r="DI21" s="63"/>
      <c r="DJ21" s="63"/>
      <c r="DK21" s="63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</row>
    <row r="22" spans="3:162">
      <c r="DH22" s="140"/>
      <c r="DI22" s="63"/>
      <c r="DJ22" s="63"/>
      <c r="DK22" s="63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</row>
    <row r="23" spans="3:162">
      <c r="DH23" s="140"/>
      <c r="DI23" s="63"/>
      <c r="DJ23" s="63"/>
      <c r="DK23" s="63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</row>
    <row r="24" spans="3:162">
      <c r="DH24" s="140"/>
      <c r="DI24" s="63"/>
      <c r="DJ24" s="63"/>
      <c r="DK24" s="63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</row>
    <row r="25" spans="3:162">
      <c r="DH25" s="140"/>
      <c r="DI25" s="63"/>
      <c r="DJ25" s="63"/>
      <c r="DK25" s="63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</row>
    <row r="26" spans="3:162">
      <c r="DH26" s="140"/>
      <c r="DI26" s="63"/>
      <c r="DJ26" s="63"/>
      <c r="DK26" s="63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</row>
    <row r="27" spans="3:162">
      <c r="DH27" s="140"/>
      <c r="DI27" s="63"/>
      <c r="DJ27" s="63"/>
      <c r="DK27" s="63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</row>
    <row r="28" spans="3:162">
      <c r="DH28" s="140"/>
      <c r="DI28" s="63"/>
      <c r="DJ28" s="63"/>
      <c r="DK28" s="63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</row>
    <row r="29" spans="3:162">
      <c r="DH29" s="140"/>
      <c r="DI29" s="63"/>
      <c r="DJ29" s="63"/>
      <c r="DK29" s="63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</row>
    <row r="30" spans="3:162">
      <c r="DH30" s="140"/>
      <c r="DI30" s="63"/>
      <c r="DJ30" s="63"/>
      <c r="DK30" s="63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</row>
    <row r="31" spans="3:162">
      <c r="DH31" s="140"/>
      <c r="DI31" s="63"/>
      <c r="DJ31" s="63"/>
      <c r="DK31" s="63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</row>
    <row r="32" spans="3:162">
      <c r="C32" s="385" t="s">
        <v>260</v>
      </c>
      <c r="DH32" s="140"/>
      <c r="DI32" s="63"/>
      <c r="DJ32" s="63"/>
      <c r="DK32" s="63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</row>
    <row r="33" spans="1:162">
      <c r="C33" s="385" t="s">
        <v>258</v>
      </c>
      <c r="DH33" s="140"/>
      <c r="DI33" s="63"/>
      <c r="DJ33" s="63"/>
      <c r="DK33" s="63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</row>
    <row r="34" spans="1:162">
      <c r="C34" s="382" t="s">
        <v>259</v>
      </c>
      <c r="DH34" s="140"/>
      <c r="DI34" s="63"/>
      <c r="DJ34" s="63"/>
      <c r="DK34" s="63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</row>
    <row r="35" spans="1:162">
      <c r="DH35" s="140"/>
      <c r="DI35" s="63"/>
      <c r="DJ35" s="63"/>
      <c r="DK35" s="63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</row>
    <row r="36" spans="1:162">
      <c r="A36" s="412" t="s">
        <v>106</v>
      </c>
      <c r="B36" s="413"/>
      <c r="C36" s="413"/>
      <c r="D36" s="413"/>
      <c r="E36" s="413"/>
      <c r="DH36" s="140"/>
      <c r="DI36" s="63"/>
      <c r="DJ36" s="63"/>
      <c r="DK36" s="63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</row>
    <row r="37" spans="1:162">
      <c r="A37" s="414" t="s">
        <v>107</v>
      </c>
      <c r="B37" s="413"/>
      <c r="C37" s="413"/>
      <c r="D37" s="413"/>
      <c r="E37" s="413"/>
      <c r="DH37" s="140"/>
      <c r="DI37" s="63"/>
      <c r="DJ37" s="63"/>
      <c r="DK37" s="63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</row>
    <row r="38" spans="1:162">
      <c r="A38" s="414" t="s">
        <v>108</v>
      </c>
      <c r="B38" s="414"/>
      <c r="C38" s="414"/>
      <c r="D38" s="414"/>
      <c r="E38" s="414"/>
      <c r="DH38" s="140"/>
      <c r="DI38" s="63"/>
      <c r="DJ38" s="63"/>
      <c r="DK38" s="63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</row>
    <row r="39" spans="1:162">
      <c r="A39" s="410" t="s">
        <v>109</v>
      </c>
      <c r="B39" s="410"/>
      <c r="C39" s="410"/>
      <c r="D39" s="410"/>
      <c r="E39" s="410"/>
      <c r="DH39" s="140"/>
      <c r="DI39" s="63"/>
      <c r="DJ39" s="63"/>
      <c r="DK39" s="63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</row>
    <row r="40" spans="1:162">
      <c r="DH40" s="140"/>
      <c r="DI40" s="63"/>
      <c r="DJ40" s="63"/>
      <c r="DK40" s="63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</row>
    <row r="41" spans="1:162">
      <c r="B41" t="s">
        <v>110</v>
      </c>
      <c r="C41" s="212">
        <v>2014</v>
      </c>
      <c r="D41">
        <v>2013</v>
      </c>
      <c r="E41">
        <v>2012</v>
      </c>
      <c r="F41">
        <v>2011</v>
      </c>
      <c r="G41">
        <v>2010</v>
      </c>
      <c r="H41">
        <v>2009</v>
      </c>
      <c r="I41">
        <v>2008</v>
      </c>
      <c r="J41">
        <v>2007</v>
      </c>
      <c r="K41">
        <v>2006</v>
      </c>
      <c r="L41">
        <v>2005</v>
      </c>
      <c r="M41">
        <v>2004</v>
      </c>
      <c r="N41">
        <v>2003</v>
      </c>
      <c r="O41">
        <v>2002</v>
      </c>
      <c r="P41">
        <v>2001</v>
      </c>
      <c r="Q41">
        <v>2000</v>
      </c>
      <c r="R41">
        <v>1999</v>
      </c>
      <c r="S41">
        <v>1998</v>
      </c>
      <c r="T41">
        <v>1997</v>
      </c>
      <c r="U41">
        <v>1996</v>
      </c>
      <c r="V41">
        <v>1995</v>
      </c>
      <c r="W41">
        <v>1994</v>
      </c>
      <c r="X41">
        <v>1993</v>
      </c>
      <c r="Y41">
        <v>1992</v>
      </c>
      <c r="Z41">
        <v>1991</v>
      </c>
      <c r="AA41">
        <v>1990</v>
      </c>
      <c r="AB41">
        <v>1989</v>
      </c>
      <c r="AC41">
        <v>1988</v>
      </c>
      <c r="AD41">
        <v>1987</v>
      </c>
      <c r="AE41">
        <v>1986</v>
      </c>
      <c r="AF41">
        <v>1985</v>
      </c>
      <c r="AG41">
        <v>1984</v>
      </c>
      <c r="AH41">
        <v>1983</v>
      </c>
      <c r="AI41">
        <v>1982</v>
      </c>
      <c r="AJ41">
        <v>1981</v>
      </c>
      <c r="AK41">
        <v>1980</v>
      </c>
      <c r="AL41">
        <v>1979</v>
      </c>
      <c r="AM41">
        <v>1978</v>
      </c>
      <c r="AN41">
        <v>1977</v>
      </c>
      <c r="AO41">
        <v>1976</v>
      </c>
      <c r="AP41">
        <v>1975</v>
      </c>
      <c r="AQ41">
        <v>1974</v>
      </c>
      <c r="AR41">
        <v>1973</v>
      </c>
      <c r="AS41">
        <v>1972</v>
      </c>
      <c r="AT41">
        <v>1971</v>
      </c>
      <c r="AU41">
        <v>1970</v>
      </c>
      <c r="AV41">
        <v>1969</v>
      </c>
      <c r="AW41">
        <v>1968</v>
      </c>
      <c r="AX41">
        <v>1967</v>
      </c>
      <c r="AY41">
        <v>1966</v>
      </c>
      <c r="AZ41">
        <v>1965</v>
      </c>
      <c r="BA41">
        <v>1964</v>
      </c>
      <c r="BB41">
        <v>1963</v>
      </c>
      <c r="BC41">
        <v>1962</v>
      </c>
      <c r="BD41">
        <v>1961</v>
      </c>
      <c r="BE41">
        <v>1960</v>
      </c>
      <c r="BF41">
        <v>1959</v>
      </c>
      <c r="BG41">
        <v>1958</v>
      </c>
      <c r="BH41">
        <v>1957</v>
      </c>
      <c r="BI41">
        <v>1956</v>
      </c>
      <c r="BJ41">
        <v>1955</v>
      </c>
      <c r="BK41">
        <v>1954</v>
      </c>
      <c r="BL41">
        <v>1953</v>
      </c>
      <c r="BM41">
        <v>1952</v>
      </c>
      <c r="BN41">
        <v>1951</v>
      </c>
      <c r="BO41">
        <v>1950</v>
      </c>
      <c r="BP41">
        <v>1949</v>
      </c>
      <c r="BQ41">
        <v>1948</v>
      </c>
      <c r="BR41">
        <v>1947</v>
      </c>
      <c r="BS41">
        <v>1946</v>
      </c>
      <c r="BT41">
        <v>1945</v>
      </c>
      <c r="BU41">
        <v>1944</v>
      </c>
      <c r="BV41">
        <v>1943</v>
      </c>
      <c r="BW41">
        <v>1942</v>
      </c>
      <c r="BX41">
        <v>1941</v>
      </c>
      <c r="BY41">
        <v>1940</v>
      </c>
      <c r="BZ41">
        <v>1939</v>
      </c>
      <c r="CA41">
        <v>1938</v>
      </c>
      <c r="CB41">
        <v>1937</v>
      </c>
      <c r="CC41">
        <v>1936</v>
      </c>
      <c r="CD41">
        <v>1935</v>
      </c>
      <c r="CE41">
        <v>1934</v>
      </c>
      <c r="CF41">
        <v>1933</v>
      </c>
      <c r="CG41">
        <v>1932</v>
      </c>
      <c r="CH41">
        <v>1931</v>
      </c>
      <c r="CI41">
        <v>1930</v>
      </c>
      <c r="CJ41">
        <v>1929</v>
      </c>
      <c r="CK41">
        <v>1928</v>
      </c>
      <c r="CL41">
        <v>1927</v>
      </c>
      <c r="CM41">
        <v>1926</v>
      </c>
      <c r="CN41">
        <v>1925</v>
      </c>
      <c r="CO41">
        <v>1924</v>
      </c>
      <c r="CP41">
        <v>1923</v>
      </c>
      <c r="CQ41">
        <v>1922</v>
      </c>
      <c r="CR41">
        <v>1921</v>
      </c>
      <c r="CS41">
        <v>1920</v>
      </c>
      <c r="CT41">
        <v>1919</v>
      </c>
      <c r="CU41">
        <v>1918</v>
      </c>
      <c r="CV41">
        <v>1917</v>
      </c>
      <c r="CW41">
        <v>1916</v>
      </c>
      <c r="CX41">
        <v>1915</v>
      </c>
      <c r="CY41" t="s">
        <v>111</v>
      </c>
      <c r="DH41" s="140"/>
      <c r="DI41" s="63"/>
      <c r="DJ41" s="63"/>
      <c r="DK41" s="63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</row>
    <row r="42" spans="1:162">
      <c r="B42" t="s">
        <v>112</v>
      </c>
      <c r="C42" s="212">
        <v>0</v>
      </c>
      <c r="D42">
        <v>1</v>
      </c>
      <c r="E42">
        <v>2</v>
      </c>
      <c r="F42">
        <v>3</v>
      </c>
      <c r="G42">
        <v>4</v>
      </c>
      <c r="H42">
        <v>5</v>
      </c>
      <c r="I42">
        <v>6</v>
      </c>
      <c r="J42">
        <v>7</v>
      </c>
      <c r="K42">
        <v>8</v>
      </c>
      <c r="L42">
        <v>9</v>
      </c>
      <c r="M42">
        <v>10</v>
      </c>
      <c r="N42">
        <v>11</v>
      </c>
      <c r="O42">
        <v>12</v>
      </c>
      <c r="P42">
        <v>13</v>
      </c>
      <c r="Q42">
        <v>14</v>
      </c>
      <c r="R42">
        <v>15</v>
      </c>
      <c r="S42">
        <v>16</v>
      </c>
      <c r="T42">
        <v>17</v>
      </c>
      <c r="U42">
        <v>18</v>
      </c>
      <c r="V42">
        <v>19</v>
      </c>
      <c r="W42">
        <v>20</v>
      </c>
      <c r="X42">
        <v>21</v>
      </c>
      <c r="Y42">
        <v>22</v>
      </c>
      <c r="Z42">
        <v>23</v>
      </c>
      <c r="AA42">
        <v>24</v>
      </c>
      <c r="AB42">
        <v>25</v>
      </c>
      <c r="AC42">
        <v>26</v>
      </c>
      <c r="AD42">
        <v>27</v>
      </c>
      <c r="AE42">
        <v>28</v>
      </c>
      <c r="AF42">
        <v>29</v>
      </c>
      <c r="AG42">
        <v>30</v>
      </c>
      <c r="AH42">
        <v>31</v>
      </c>
      <c r="AI42">
        <v>32</v>
      </c>
      <c r="AJ42">
        <v>33</v>
      </c>
      <c r="AK42">
        <v>34</v>
      </c>
      <c r="AL42">
        <v>35</v>
      </c>
      <c r="AM42">
        <v>36</v>
      </c>
      <c r="AN42">
        <v>37</v>
      </c>
      <c r="AO42">
        <v>38</v>
      </c>
      <c r="AP42">
        <v>39</v>
      </c>
      <c r="AQ42">
        <v>40</v>
      </c>
      <c r="AR42">
        <v>41</v>
      </c>
      <c r="AS42">
        <v>42</v>
      </c>
      <c r="AT42">
        <v>43</v>
      </c>
      <c r="AU42">
        <v>44</v>
      </c>
      <c r="AV42">
        <v>45</v>
      </c>
      <c r="AW42">
        <v>46</v>
      </c>
      <c r="AX42">
        <v>47</v>
      </c>
      <c r="AY42">
        <v>48</v>
      </c>
      <c r="AZ42">
        <v>49</v>
      </c>
      <c r="BA42">
        <v>50</v>
      </c>
      <c r="BB42">
        <v>51</v>
      </c>
      <c r="BC42">
        <v>52</v>
      </c>
      <c r="BD42">
        <v>53</v>
      </c>
      <c r="BE42">
        <v>54</v>
      </c>
      <c r="BF42">
        <v>55</v>
      </c>
      <c r="BG42">
        <v>56</v>
      </c>
      <c r="BH42">
        <v>57</v>
      </c>
      <c r="BI42">
        <v>58</v>
      </c>
      <c r="BJ42">
        <v>59</v>
      </c>
      <c r="BK42">
        <v>60</v>
      </c>
      <c r="BL42">
        <v>61</v>
      </c>
      <c r="BM42">
        <v>62</v>
      </c>
      <c r="BN42">
        <v>63</v>
      </c>
      <c r="BO42">
        <v>64</v>
      </c>
      <c r="BP42">
        <v>65</v>
      </c>
      <c r="BQ42">
        <v>66</v>
      </c>
      <c r="BR42">
        <v>67</v>
      </c>
      <c r="BS42">
        <v>68</v>
      </c>
      <c r="BT42">
        <v>69</v>
      </c>
      <c r="BU42">
        <v>70</v>
      </c>
      <c r="BV42">
        <v>71</v>
      </c>
      <c r="BW42">
        <v>72</v>
      </c>
      <c r="BX42">
        <v>73</v>
      </c>
      <c r="BY42">
        <v>74</v>
      </c>
      <c r="BZ42">
        <v>75</v>
      </c>
      <c r="CA42">
        <v>76</v>
      </c>
      <c r="CB42">
        <v>77</v>
      </c>
      <c r="CC42">
        <v>78</v>
      </c>
      <c r="CD42">
        <v>79</v>
      </c>
      <c r="CE42">
        <v>80</v>
      </c>
      <c r="CF42">
        <v>81</v>
      </c>
      <c r="CG42">
        <v>82</v>
      </c>
      <c r="CH42">
        <v>83</v>
      </c>
      <c r="CI42">
        <v>84</v>
      </c>
      <c r="CJ42">
        <v>85</v>
      </c>
      <c r="CK42">
        <v>86</v>
      </c>
      <c r="CL42">
        <v>87</v>
      </c>
      <c r="CM42">
        <v>88</v>
      </c>
      <c r="CN42">
        <v>89</v>
      </c>
      <c r="CO42">
        <v>90</v>
      </c>
      <c r="CP42">
        <v>91</v>
      </c>
      <c r="CQ42">
        <v>92</v>
      </c>
      <c r="CR42">
        <v>93</v>
      </c>
      <c r="CS42">
        <v>94</v>
      </c>
      <c r="CT42">
        <v>95</v>
      </c>
      <c r="CU42">
        <v>96</v>
      </c>
      <c r="CV42">
        <v>97</v>
      </c>
      <c r="CW42">
        <v>98</v>
      </c>
      <c r="CX42">
        <v>99</v>
      </c>
      <c r="CY42" t="s">
        <v>113</v>
      </c>
      <c r="CZ42" t="s">
        <v>0</v>
      </c>
      <c r="DH42" s="140"/>
      <c r="DI42" s="63"/>
      <c r="DJ42" s="63"/>
      <c r="DK42" s="63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</row>
    <row r="43" spans="1:162">
      <c r="B43" t="s">
        <v>114</v>
      </c>
      <c r="C43" s="212">
        <v>399250</v>
      </c>
      <c r="D43">
        <v>400828</v>
      </c>
      <c r="E43">
        <v>408495</v>
      </c>
      <c r="F43">
        <v>412144</v>
      </c>
      <c r="G43">
        <v>425066</v>
      </c>
      <c r="H43">
        <v>425214</v>
      </c>
      <c r="I43">
        <v>427684</v>
      </c>
      <c r="J43">
        <v>425112</v>
      </c>
      <c r="K43">
        <v>433339</v>
      </c>
      <c r="L43">
        <v>424283</v>
      </c>
      <c r="M43">
        <v>422372</v>
      </c>
      <c r="N43">
        <v>420104</v>
      </c>
      <c r="O43">
        <v>423355</v>
      </c>
      <c r="P43">
        <v>430513</v>
      </c>
      <c r="Q43">
        <v>438956</v>
      </c>
      <c r="R43">
        <v>421218</v>
      </c>
      <c r="S43">
        <v>417436</v>
      </c>
      <c r="T43">
        <v>407885</v>
      </c>
      <c r="U43">
        <v>408466</v>
      </c>
      <c r="V43">
        <v>399142</v>
      </c>
      <c r="W43">
        <v>383861</v>
      </c>
      <c r="X43">
        <v>378003</v>
      </c>
      <c r="Y43">
        <v>393511</v>
      </c>
      <c r="Z43">
        <v>390043</v>
      </c>
      <c r="AA43">
        <v>394016</v>
      </c>
      <c r="AB43">
        <v>389426</v>
      </c>
      <c r="AC43">
        <v>390380</v>
      </c>
      <c r="AD43">
        <v>389572</v>
      </c>
      <c r="AE43">
        <v>393268</v>
      </c>
      <c r="AF43">
        <v>393520</v>
      </c>
      <c r="AG43">
        <v>389774</v>
      </c>
      <c r="AH43">
        <v>386488</v>
      </c>
      <c r="AI43">
        <v>412248</v>
      </c>
      <c r="AJ43">
        <v>416823</v>
      </c>
      <c r="AK43">
        <v>424933</v>
      </c>
      <c r="AL43">
        <v>402495</v>
      </c>
      <c r="AM43">
        <v>396718</v>
      </c>
      <c r="AN43">
        <v>404132</v>
      </c>
      <c r="AO43">
        <v>392745</v>
      </c>
      <c r="AP43">
        <v>405474</v>
      </c>
      <c r="AQ43">
        <v>430487</v>
      </c>
      <c r="AR43">
        <v>453345</v>
      </c>
      <c r="AS43">
        <v>464521</v>
      </c>
      <c r="AT43">
        <v>462206</v>
      </c>
      <c r="AU43">
        <v>455054</v>
      </c>
      <c r="AV43">
        <v>445382</v>
      </c>
      <c r="AW43">
        <v>440498</v>
      </c>
      <c r="AX43">
        <v>438884</v>
      </c>
      <c r="AY43">
        <v>448717</v>
      </c>
      <c r="AZ43">
        <v>450137</v>
      </c>
      <c r="BA43">
        <v>452528</v>
      </c>
      <c r="BB43">
        <v>448184</v>
      </c>
      <c r="BC43">
        <v>431326</v>
      </c>
      <c r="BD43">
        <v>430725</v>
      </c>
      <c r="BE43">
        <v>428905</v>
      </c>
      <c r="BF43">
        <v>423493</v>
      </c>
      <c r="BG43">
        <v>413755</v>
      </c>
      <c r="BH43">
        <v>410285</v>
      </c>
      <c r="BI43">
        <v>405458</v>
      </c>
      <c r="BJ43">
        <v>397725</v>
      </c>
      <c r="BK43">
        <v>398836</v>
      </c>
      <c r="BL43">
        <v>388262</v>
      </c>
      <c r="BM43">
        <v>392629</v>
      </c>
      <c r="BN43">
        <v>382504</v>
      </c>
      <c r="BO43">
        <v>395396</v>
      </c>
      <c r="BP43">
        <v>385378</v>
      </c>
      <c r="BQ43">
        <v>384445</v>
      </c>
      <c r="BR43">
        <v>374841</v>
      </c>
      <c r="BS43">
        <v>352931</v>
      </c>
      <c r="BT43">
        <v>263913</v>
      </c>
      <c r="BU43">
        <v>255469</v>
      </c>
      <c r="BV43">
        <v>246404</v>
      </c>
      <c r="BW43">
        <v>226367</v>
      </c>
      <c r="BX43">
        <v>199176</v>
      </c>
      <c r="BY43">
        <v>203256</v>
      </c>
      <c r="BZ43">
        <v>207988</v>
      </c>
      <c r="CA43">
        <v>200828</v>
      </c>
      <c r="CB43">
        <v>190693</v>
      </c>
      <c r="CC43">
        <v>185833</v>
      </c>
      <c r="CD43">
        <v>174980</v>
      </c>
      <c r="CE43">
        <v>170365</v>
      </c>
      <c r="CF43">
        <v>154938</v>
      </c>
      <c r="CG43">
        <v>151024</v>
      </c>
      <c r="CH43">
        <v>138062</v>
      </c>
      <c r="CI43">
        <v>126501</v>
      </c>
      <c r="CJ43">
        <v>108557</v>
      </c>
      <c r="CK43">
        <v>96068</v>
      </c>
      <c r="CL43">
        <v>82691</v>
      </c>
      <c r="CM43">
        <v>70852</v>
      </c>
      <c r="CN43">
        <v>60150</v>
      </c>
      <c r="CO43">
        <v>49097</v>
      </c>
      <c r="CP43">
        <v>39629</v>
      </c>
      <c r="CQ43">
        <v>31660</v>
      </c>
      <c r="CR43">
        <v>24855</v>
      </c>
      <c r="CS43">
        <v>18805</v>
      </c>
      <c r="CT43">
        <v>8527</v>
      </c>
      <c r="CU43">
        <v>5076</v>
      </c>
      <c r="CV43">
        <v>3013</v>
      </c>
      <c r="CW43">
        <v>1876</v>
      </c>
      <c r="CX43">
        <v>1550</v>
      </c>
      <c r="CY43">
        <v>3719</v>
      </c>
      <c r="CZ43">
        <v>32187051</v>
      </c>
      <c r="DH43" s="140"/>
      <c r="DI43" s="63"/>
      <c r="DJ43" s="63"/>
      <c r="DK43" s="63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</row>
    <row r="44" spans="1:162">
      <c r="B44" t="s">
        <v>115</v>
      </c>
      <c r="C44" s="212">
        <v>382570</v>
      </c>
      <c r="D44">
        <v>381395</v>
      </c>
      <c r="E44">
        <v>389736</v>
      </c>
      <c r="F44">
        <v>397090</v>
      </c>
      <c r="G44">
        <v>406959</v>
      </c>
      <c r="H44">
        <v>404654</v>
      </c>
      <c r="I44">
        <v>409185</v>
      </c>
      <c r="J44">
        <v>406386</v>
      </c>
      <c r="K44">
        <v>413703</v>
      </c>
      <c r="L44">
        <v>404924</v>
      </c>
      <c r="M44">
        <v>403432</v>
      </c>
      <c r="N44">
        <v>401873</v>
      </c>
      <c r="O44">
        <v>403787</v>
      </c>
      <c r="P44">
        <v>410606</v>
      </c>
      <c r="Q44">
        <v>418489</v>
      </c>
      <c r="R44">
        <v>399023</v>
      </c>
      <c r="S44">
        <v>398275</v>
      </c>
      <c r="T44">
        <v>388165</v>
      </c>
      <c r="U44">
        <v>388023</v>
      </c>
      <c r="V44">
        <v>383125</v>
      </c>
      <c r="W44">
        <v>370863</v>
      </c>
      <c r="X44">
        <v>366031</v>
      </c>
      <c r="Y44">
        <v>381720</v>
      </c>
      <c r="Z44">
        <v>386813</v>
      </c>
      <c r="AA44">
        <v>393504</v>
      </c>
      <c r="AB44">
        <v>395292</v>
      </c>
      <c r="AC44">
        <v>400644</v>
      </c>
      <c r="AD44">
        <v>399441</v>
      </c>
      <c r="AE44">
        <v>409409</v>
      </c>
      <c r="AF44">
        <v>408203</v>
      </c>
      <c r="AG44">
        <v>408347</v>
      </c>
      <c r="AH44">
        <v>403616</v>
      </c>
      <c r="AI44">
        <v>428908</v>
      </c>
      <c r="AJ44">
        <v>434388</v>
      </c>
      <c r="AK44">
        <v>439750</v>
      </c>
      <c r="AL44">
        <v>416485</v>
      </c>
      <c r="AM44">
        <v>408496</v>
      </c>
      <c r="AN44">
        <v>410858</v>
      </c>
      <c r="AO44">
        <v>402592</v>
      </c>
      <c r="AP44">
        <v>413567</v>
      </c>
      <c r="AQ44">
        <v>434788</v>
      </c>
      <c r="AR44">
        <v>462204</v>
      </c>
      <c r="AS44">
        <v>469737</v>
      </c>
      <c r="AT44">
        <v>467778</v>
      </c>
      <c r="AU44">
        <v>459396</v>
      </c>
      <c r="AV44">
        <v>454445</v>
      </c>
      <c r="AW44">
        <v>453970</v>
      </c>
      <c r="AX44">
        <v>450031</v>
      </c>
      <c r="AY44">
        <v>461967</v>
      </c>
      <c r="AZ44">
        <v>462682</v>
      </c>
      <c r="BA44">
        <v>469831</v>
      </c>
      <c r="BB44">
        <v>464119</v>
      </c>
      <c r="BC44">
        <v>448658</v>
      </c>
      <c r="BD44">
        <v>449602</v>
      </c>
      <c r="BE44">
        <v>448184</v>
      </c>
      <c r="BF44">
        <v>446664</v>
      </c>
      <c r="BG44">
        <v>437152</v>
      </c>
      <c r="BH44">
        <v>436850</v>
      </c>
      <c r="BI44">
        <v>433845</v>
      </c>
      <c r="BJ44">
        <v>430434</v>
      </c>
      <c r="BK44">
        <v>429193</v>
      </c>
      <c r="BL44">
        <v>420564</v>
      </c>
      <c r="BM44">
        <v>427169</v>
      </c>
      <c r="BN44">
        <v>416843</v>
      </c>
      <c r="BO44">
        <v>431943</v>
      </c>
      <c r="BP44">
        <v>424457</v>
      </c>
      <c r="BQ44">
        <v>420952</v>
      </c>
      <c r="BR44">
        <v>413791</v>
      </c>
      <c r="BS44">
        <v>393021</v>
      </c>
      <c r="BT44">
        <v>296793</v>
      </c>
      <c r="BU44">
        <v>291047</v>
      </c>
      <c r="BV44">
        <v>282278</v>
      </c>
      <c r="BW44">
        <v>261038</v>
      </c>
      <c r="BX44">
        <v>234197</v>
      </c>
      <c r="BY44">
        <v>245706</v>
      </c>
      <c r="BZ44">
        <v>257302</v>
      </c>
      <c r="CA44">
        <v>254371</v>
      </c>
      <c r="CB44">
        <v>250478</v>
      </c>
      <c r="CC44">
        <v>250497</v>
      </c>
      <c r="CD44">
        <v>245329</v>
      </c>
      <c r="CE44">
        <v>245659</v>
      </c>
      <c r="CF44">
        <v>232731</v>
      </c>
      <c r="CG44">
        <v>235767</v>
      </c>
      <c r="CH44">
        <v>223274</v>
      </c>
      <c r="CI44">
        <v>215493</v>
      </c>
      <c r="CJ44">
        <v>193545</v>
      </c>
      <c r="CK44">
        <v>180205</v>
      </c>
      <c r="CL44">
        <v>163884</v>
      </c>
      <c r="CM44">
        <v>150372</v>
      </c>
      <c r="CN44">
        <v>135653</v>
      </c>
      <c r="CO44">
        <v>116414</v>
      </c>
      <c r="CP44">
        <v>100823</v>
      </c>
      <c r="CQ44">
        <v>86537</v>
      </c>
      <c r="CR44">
        <v>72251</v>
      </c>
      <c r="CS44">
        <v>58872</v>
      </c>
      <c r="CT44">
        <v>27832</v>
      </c>
      <c r="CU44">
        <v>18504</v>
      </c>
      <c r="CV44">
        <v>12888</v>
      </c>
      <c r="CW44">
        <v>8606</v>
      </c>
      <c r="CX44">
        <v>7243</v>
      </c>
      <c r="CY44">
        <v>20321</v>
      </c>
      <c r="CZ44">
        <v>34266507</v>
      </c>
      <c r="DH44" s="140"/>
      <c r="DI44" s="63"/>
      <c r="DJ44" s="63"/>
      <c r="DK44" s="63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</row>
    <row r="45" spans="1:162">
      <c r="B45" t="s">
        <v>116</v>
      </c>
      <c r="C45" s="212">
        <v>781820</v>
      </c>
      <c r="D45">
        <v>782223</v>
      </c>
      <c r="E45">
        <v>798231</v>
      </c>
      <c r="F45">
        <v>809234</v>
      </c>
      <c r="G45">
        <v>832025</v>
      </c>
      <c r="H45">
        <v>829868</v>
      </c>
      <c r="I45">
        <v>836869</v>
      </c>
      <c r="J45">
        <v>831498</v>
      </c>
      <c r="K45">
        <v>847042</v>
      </c>
      <c r="L45">
        <v>829207</v>
      </c>
      <c r="M45">
        <v>825804</v>
      </c>
      <c r="N45">
        <v>821977</v>
      </c>
      <c r="O45">
        <v>827142</v>
      </c>
      <c r="P45">
        <v>841119</v>
      </c>
      <c r="Q45">
        <v>857445</v>
      </c>
      <c r="R45">
        <v>820241</v>
      </c>
      <c r="S45">
        <v>815711</v>
      </c>
      <c r="T45">
        <v>796050</v>
      </c>
      <c r="U45">
        <v>796489</v>
      </c>
      <c r="V45">
        <v>782267</v>
      </c>
      <c r="W45">
        <v>754724</v>
      </c>
      <c r="X45">
        <v>744034</v>
      </c>
      <c r="Y45">
        <v>775231</v>
      </c>
      <c r="Z45">
        <v>776856</v>
      </c>
      <c r="AA45">
        <v>787520</v>
      </c>
      <c r="AB45">
        <v>784718</v>
      </c>
      <c r="AC45">
        <v>791024</v>
      </c>
      <c r="AD45">
        <v>789013</v>
      </c>
      <c r="AE45">
        <v>802677</v>
      </c>
      <c r="AF45">
        <v>801723</v>
      </c>
      <c r="AG45">
        <v>798121</v>
      </c>
      <c r="AH45">
        <v>790104</v>
      </c>
      <c r="AI45">
        <v>841156</v>
      </c>
      <c r="AJ45">
        <v>851211</v>
      </c>
      <c r="AK45">
        <v>864683</v>
      </c>
      <c r="AL45">
        <v>818980</v>
      </c>
      <c r="AM45">
        <v>805214</v>
      </c>
      <c r="AN45">
        <v>814990</v>
      </c>
      <c r="AO45">
        <v>795337</v>
      </c>
      <c r="AP45">
        <v>819041</v>
      </c>
      <c r="AQ45">
        <v>865275</v>
      </c>
      <c r="AR45">
        <v>915549</v>
      </c>
      <c r="AS45">
        <v>934258</v>
      </c>
      <c r="AT45">
        <v>929984</v>
      </c>
      <c r="AU45">
        <v>914450</v>
      </c>
      <c r="AV45">
        <v>899827</v>
      </c>
      <c r="AW45">
        <v>894468</v>
      </c>
      <c r="AX45">
        <v>888915</v>
      </c>
      <c r="AY45">
        <v>910684</v>
      </c>
      <c r="AZ45">
        <v>912819</v>
      </c>
      <c r="BA45">
        <v>922359</v>
      </c>
      <c r="BB45">
        <v>912303</v>
      </c>
      <c r="BC45">
        <v>879984</v>
      </c>
      <c r="BD45">
        <v>880327</v>
      </c>
      <c r="BE45">
        <v>877089</v>
      </c>
      <c r="BF45">
        <v>870157</v>
      </c>
      <c r="BG45">
        <v>850907</v>
      </c>
      <c r="BH45">
        <v>847135</v>
      </c>
      <c r="BI45">
        <v>839303</v>
      </c>
      <c r="BJ45">
        <v>828159</v>
      </c>
      <c r="BK45">
        <v>828029</v>
      </c>
      <c r="BL45">
        <v>808826</v>
      </c>
      <c r="BM45">
        <v>819798</v>
      </c>
      <c r="BN45">
        <v>799347</v>
      </c>
      <c r="BO45">
        <v>827339</v>
      </c>
      <c r="BP45">
        <v>809835</v>
      </c>
      <c r="BQ45">
        <v>805397</v>
      </c>
      <c r="BR45">
        <v>788632</v>
      </c>
      <c r="BS45">
        <v>745952</v>
      </c>
      <c r="BT45">
        <v>560706</v>
      </c>
      <c r="BU45">
        <v>546516</v>
      </c>
      <c r="BV45">
        <v>528682</v>
      </c>
      <c r="BW45">
        <v>487405</v>
      </c>
      <c r="BX45">
        <v>433373</v>
      </c>
      <c r="BY45">
        <v>448962</v>
      </c>
      <c r="BZ45">
        <v>465290</v>
      </c>
      <c r="CA45">
        <v>455199</v>
      </c>
      <c r="CB45">
        <v>441171</v>
      </c>
      <c r="CC45">
        <v>436330</v>
      </c>
      <c r="CD45">
        <v>420309</v>
      </c>
      <c r="CE45">
        <v>416024</v>
      </c>
      <c r="CF45">
        <v>387669</v>
      </c>
      <c r="CG45">
        <v>386791</v>
      </c>
      <c r="CH45">
        <v>361336</v>
      </c>
      <c r="CI45">
        <v>341994</v>
      </c>
      <c r="CJ45">
        <v>302102</v>
      </c>
      <c r="CK45">
        <v>276273</v>
      </c>
      <c r="CL45">
        <v>246575</v>
      </c>
      <c r="CM45">
        <v>221224</v>
      </c>
      <c r="CN45">
        <v>195803</v>
      </c>
      <c r="CO45">
        <v>165511</v>
      </c>
      <c r="CP45">
        <v>140452</v>
      </c>
      <c r="CQ45">
        <v>118197</v>
      </c>
      <c r="CR45">
        <v>97106</v>
      </c>
      <c r="CS45">
        <v>77677</v>
      </c>
      <c r="CT45">
        <v>36359</v>
      </c>
      <c r="CU45">
        <v>23580</v>
      </c>
      <c r="CV45">
        <v>15901</v>
      </c>
      <c r="CW45">
        <v>10482</v>
      </c>
      <c r="CX45">
        <v>8793</v>
      </c>
      <c r="CY45">
        <v>24040</v>
      </c>
      <c r="CZ45">
        <v>66453558</v>
      </c>
      <c r="DH45" s="140"/>
      <c r="DI45" s="63"/>
      <c r="DJ45" s="63"/>
      <c r="DK45" s="63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</row>
    <row r="46" spans="1:162">
      <c r="DH46" s="140"/>
      <c r="DI46" s="63"/>
      <c r="DJ46" s="63"/>
      <c r="DK46" s="63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</row>
    <row r="47" spans="1:162">
      <c r="DH47" s="140"/>
      <c r="DI47" s="63"/>
      <c r="DJ47" s="63"/>
      <c r="DK47" s="63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</row>
    <row r="48" spans="1:162">
      <c r="DH48" s="140"/>
      <c r="DI48" s="63"/>
      <c r="DJ48" s="63"/>
      <c r="DK48" s="63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</row>
    <row r="49" spans="112:162">
      <c r="DH49" s="140"/>
      <c r="DI49" s="63"/>
      <c r="DJ49" s="63"/>
      <c r="DK49" s="63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</row>
    <row r="50" spans="112:162">
      <c r="DH50" s="140"/>
      <c r="DI50" s="63"/>
      <c r="DJ50" s="63"/>
      <c r="DK50" s="63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</row>
    <row r="51" spans="112:162">
      <c r="DH51" s="140"/>
      <c r="DI51" s="63"/>
      <c r="DJ51" s="63"/>
      <c r="DK51" s="63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</row>
    <row r="52" spans="112:162">
      <c r="DH52" s="140"/>
      <c r="DI52" s="63"/>
      <c r="DJ52" s="63"/>
      <c r="DK52" s="63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</row>
    <row r="53" spans="112:162">
      <c r="DH53" s="140"/>
      <c r="DI53" s="63"/>
      <c r="DJ53" s="63"/>
      <c r="DK53" s="63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</row>
    <row r="54" spans="112:162">
      <c r="DH54" s="140"/>
      <c r="DI54" s="63"/>
      <c r="DJ54" s="63"/>
      <c r="DK54" s="63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</row>
    <row r="55" spans="112:162">
      <c r="DH55" s="140"/>
      <c r="DI55" s="63"/>
      <c r="DJ55" s="63"/>
      <c r="DK55" s="63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</row>
    <row r="56" spans="112:162">
      <c r="DH56" s="140"/>
      <c r="DI56" s="63"/>
      <c r="DJ56" s="63"/>
      <c r="DK56" s="63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</row>
    <row r="57" spans="112:162">
      <c r="DH57" s="140"/>
      <c r="DI57" s="63"/>
      <c r="DJ57" s="63"/>
      <c r="DK57" s="63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</row>
    <row r="58" spans="112:162">
      <c r="DH58" s="140"/>
      <c r="DI58" s="63"/>
      <c r="DJ58" s="63"/>
      <c r="DK58" s="63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</row>
    <row r="59" spans="112:162">
      <c r="DH59" s="140"/>
      <c r="DI59" s="63"/>
      <c r="DJ59" s="63"/>
      <c r="DK59" s="63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</row>
    <row r="60" spans="112:162">
      <c r="DH60" s="140"/>
      <c r="DI60" s="63"/>
      <c r="DJ60" s="63"/>
      <c r="DK60" s="63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</row>
    <row r="61" spans="112:162">
      <c r="DH61" s="140"/>
      <c r="DI61" s="63"/>
      <c r="DJ61" s="63"/>
      <c r="DK61" s="63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</row>
    <row r="62" spans="112:162">
      <c r="DH62" s="140"/>
      <c r="DI62" s="63"/>
      <c r="DJ62" s="63"/>
      <c r="DK62" s="63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</row>
    <row r="63" spans="112:162">
      <c r="DH63" s="140"/>
      <c r="DI63" s="63"/>
      <c r="DJ63" s="63"/>
      <c r="DK63" s="63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</row>
    <row r="64" spans="112:162">
      <c r="DH64" s="140"/>
      <c r="DI64" s="63"/>
      <c r="DJ64" s="63"/>
      <c r="DK64" s="63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</row>
    <row r="65" spans="112:162">
      <c r="DH65" s="140"/>
      <c r="DI65" s="63"/>
      <c r="DJ65" s="63"/>
      <c r="DK65" s="63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</row>
    <row r="66" spans="112:162">
      <c r="DH66" s="140"/>
      <c r="DI66" s="63"/>
      <c r="DJ66" s="63"/>
      <c r="DK66" s="63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</row>
    <row r="67" spans="112:162">
      <c r="DH67" s="140"/>
      <c r="DI67" s="63"/>
      <c r="DJ67" s="63"/>
      <c r="DK67" s="63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</row>
    <row r="68" spans="112:162">
      <c r="DH68" s="140"/>
      <c r="DI68" s="63"/>
      <c r="DJ68" s="63"/>
      <c r="DK68" s="63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</row>
    <row r="69" spans="112:162">
      <c r="DH69" s="140"/>
      <c r="DI69" s="63"/>
      <c r="DJ69" s="63"/>
      <c r="DK69" s="63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</row>
    <row r="70" spans="112:162">
      <c r="DH70" s="140"/>
      <c r="DI70" s="63"/>
      <c r="DJ70" s="63"/>
      <c r="DK70" s="63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</row>
    <row r="71" spans="112:162">
      <c r="DH71" s="140"/>
      <c r="DI71" s="63"/>
      <c r="DJ71" s="63"/>
      <c r="DK71" s="63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</row>
    <row r="72" spans="112:162">
      <c r="DH72" s="140"/>
      <c r="DI72" s="63"/>
      <c r="DJ72" s="63"/>
      <c r="DK72" s="63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</row>
    <row r="73" spans="112:162">
      <c r="DH73" s="140"/>
      <c r="DI73" s="63"/>
      <c r="DJ73" s="63"/>
      <c r="DK73" s="63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</row>
    <row r="74" spans="112:162">
      <c r="DH74" s="140"/>
      <c r="DI74" s="63"/>
      <c r="DJ74" s="63"/>
      <c r="DK74" s="63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</row>
    <row r="75" spans="112:162">
      <c r="DH75" s="140"/>
      <c r="DI75" s="63"/>
      <c r="DJ75" s="63"/>
      <c r="DK75" s="63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</row>
    <row r="76" spans="112:162">
      <c r="DH76" s="140"/>
      <c r="DI76" s="63"/>
      <c r="DJ76" s="63"/>
      <c r="DK76" s="63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</row>
    <row r="77" spans="112:162">
      <c r="DH77" s="140"/>
      <c r="DI77" s="63"/>
      <c r="DJ77" s="63"/>
      <c r="DK77" s="63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</row>
    <row r="78" spans="112:162">
      <c r="DH78" s="140"/>
      <c r="DI78" s="63"/>
      <c r="DJ78" s="63"/>
      <c r="DK78" s="63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</row>
    <row r="79" spans="112:162">
      <c r="DH79" s="140"/>
      <c r="DI79" s="63"/>
      <c r="DJ79" s="63"/>
      <c r="DK79" s="63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</row>
    <row r="80" spans="112:162">
      <c r="DH80" s="140"/>
      <c r="DI80" s="63"/>
      <c r="DJ80" s="63"/>
      <c r="DK80" s="63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</row>
    <row r="81" spans="112:162">
      <c r="DH81" s="140"/>
      <c r="DI81" s="63"/>
      <c r="DJ81" s="63"/>
      <c r="DK81" s="63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</row>
    <row r="82" spans="112:162">
      <c r="DH82" s="140"/>
      <c r="DI82" s="63"/>
      <c r="DJ82" s="63"/>
      <c r="DK82" s="63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</row>
    <row r="83" spans="112:162">
      <c r="DH83" s="140"/>
      <c r="DI83" s="63"/>
      <c r="DJ83" s="63"/>
      <c r="DK83" s="63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</row>
    <row r="84" spans="112:162">
      <c r="DH84" s="140"/>
      <c r="DI84" s="63"/>
      <c r="DJ84" s="63"/>
      <c r="DK84" s="63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</row>
    <row r="85" spans="112:162">
      <c r="DH85" s="140"/>
      <c r="DI85" s="63"/>
      <c r="DJ85" s="63"/>
      <c r="DK85" s="63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</row>
    <row r="86" spans="112:162">
      <c r="DH86" s="140"/>
      <c r="DI86" s="63"/>
      <c r="DJ86" s="63"/>
      <c r="DK86" s="63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</row>
    <row r="87" spans="112:162">
      <c r="DH87" s="140"/>
      <c r="DI87" s="63"/>
      <c r="DJ87" s="63"/>
      <c r="DK87" s="63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</row>
    <row r="88" spans="112:162">
      <c r="DH88" s="140"/>
      <c r="DI88" s="63"/>
      <c r="DJ88" s="63"/>
      <c r="DK88" s="63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</row>
    <row r="89" spans="112:162">
      <c r="DH89" s="140"/>
      <c r="DI89" s="63"/>
      <c r="DJ89" s="63"/>
      <c r="DK89" s="63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</row>
    <row r="90" spans="112:162">
      <c r="DH90" s="140"/>
      <c r="DI90" s="63"/>
      <c r="DJ90" s="63"/>
      <c r="DK90" s="63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</row>
    <row r="91" spans="112:162">
      <c r="DH91" s="140"/>
      <c r="DI91" s="63"/>
      <c r="DJ91" s="63"/>
      <c r="DK91" s="63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</row>
    <row r="92" spans="112:162">
      <c r="DH92" s="140"/>
      <c r="DI92" s="63"/>
      <c r="DJ92" s="63"/>
      <c r="DK92" s="63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</row>
    <row r="93" spans="112:162">
      <c r="DH93" s="140"/>
      <c r="DI93" s="63"/>
      <c r="DJ93" s="63"/>
      <c r="DK93" s="63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</row>
    <row r="94" spans="112:162">
      <c r="DH94" s="140"/>
      <c r="DI94" s="63"/>
      <c r="DJ94" s="63"/>
      <c r="DK94" s="63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</row>
    <row r="95" spans="112:162">
      <c r="DH95" s="140"/>
      <c r="DI95" s="63"/>
      <c r="DJ95" s="63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</row>
    <row r="96" spans="112:162">
      <c r="DH96" s="140"/>
      <c r="DI96" s="63"/>
      <c r="DJ96" s="63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</row>
    <row r="97" spans="112:162">
      <c r="DH97" s="140"/>
      <c r="DI97" s="63"/>
      <c r="DJ97" s="63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</row>
  </sheetData>
  <mergeCells count="6">
    <mergeCell ref="A39:E39"/>
    <mergeCell ref="DH11:DH12"/>
    <mergeCell ref="DI11:DI12"/>
    <mergeCell ref="A36:E36"/>
    <mergeCell ref="A37:E37"/>
    <mergeCell ref="A38:E38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J15"/>
  <sheetViews>
    <sheetView showGridLines="0" workbookViewId="0">
      <selection activeCell="A2" sqref="A2"/>
    </sheetView>
  </sheetViews>
  <sheetFormatPr baseColWidth="10" defaultRowHeight="15"/>
  <cols>
    <col min="2" max="2" width="15.140625" bestFit="1" customWidth="1"/>
    <col min="3" max="3" width="7.7109375" bestFit="1" customWidth="1"/>
    <col min="4" max="4" width="10.28515625" bestFit="1" customWidth="1"/>
    <col min="5" max="5" width="4.85546875" bestFit="1" customWidth="1"/>
    <col min="6" max="6" width="4.28515625" bestFit="1" customWidth="1"/>
  </cols>
  <sheetData>
    <row r="1" spans="1:10">
      <c r="A1" s="342" t="s">
        <v>392</v>
      </c>
    </row>
    <row r="2" spans="1:10">
      <c r="A2" s="342"/>
    </row>
    <row r="3" spans="1:10" ht="22.5" customHeight="1">
      <c r="B3" s="438" t="s">
        <v>99</v>
      </c>
      <c r="C3" s="439"/>
      <c r="D3" s="122"/>
      <c r="E3" s="122"/>
      <c r="F3" s="122"/>
    </row>
    <row r="4" spans="1:10">
      <c r="B4" s="69" t="s">
        <v>17</v>
      </c>
      <c r="C4" s="85">
        <v>26</v>
      </c>
      <c r="D4" s="93"/>
      <c r="E4" s="93"/>
      <c r="F4" s="93"/>
    </row>
    <row r="5" spans="1:10" ht="22.5">
      <c r="B5" s="69" t="s">
        <v>25</v>
      </c>
      <c r="C5" s="85">
        <v>61</v>
      </c>
      <c r="D5" s="93"/>
      <c r="E5" s="93"/>
      <c r="F5" s="93"/>
    </row>
    <row r="6" spans="1:10">
      <c r="B6" s="70" t="s">
        <v>50</v>
      </c>
      <c r="C6" s="86">
        <v>13</v>
      </c>
      <c r="D6" s="93"/>
      <c r="E6" s="93"/>
      <c r="F6" s="93"/>
    </row>
    <row r="7" spans="1:10">
      <c r="B7" s="382" t="s">
        <v>308</v>
      </c>
      <c r="C7" s="65"/>
      <c r="D7" s="65"/>
      <c r="E7" s="65"/>
      <c r="F7" s="65"/>
    </row>
    <row r="8" spans="1:10" ht="15" customHeight="1">
      <c r="B8" s="382" t="s">
        <v>303</v>
      </c>
      <c r="C8" s="74"/>
      <c r="D8" s="74"/>
      <c r="E8" s="74"/>
      <c r="F8" s="74"/>
      <c r="H8" s="212"/>
      <c r="I8" s="212"/>
      <c r="J8" s="212"/>
    </row>
    <row r="9" spans="1:10">
      <c r="B9" s="382" t="s">
        <v>259</v>
      </c>
      <c r="C9" s="31"/>
      <c r="D9" s="31"/>
      <c r="E9" s="31"/>
      <c r="F9" s="31"/>
      <c r="H9" s="212"/>
      <c r="I9" s="212"/>
      <c r="J9" s="212"/>
    </row>
    <row r="10" spans="1:10">
      <c r="H10" s="212"/>
      <c r="I10" s="212"/>
      <c r="J10" s="212"/>
    </row>
    <row r="11" spans="1:10">
      <c r="H11" s="212"/>
      <c r="I11" s="212"/>
      <c r="J11" s="212"/>
    </row>
    <row r="12" spans="1:10">
      <c r="B12" s="31"/>
      <c r="C12" s="65"/>
      <c r="D12" s="65"/>
      <c r="E12" s="65"/>
      <c r="F12" s="31"/>
      <c r="H12" s="212"/>
      <c r="I12" s="212"/>
      <c r="J12" s="212"/>
    </row>
    <row r="13" spans="1:10">
      <c r="B13" s="83"/>
      <c r="C13" s="65"/>
      <c r="D13" s="65"/>
      <c r="E13" s="65"/>
      <c r="F13" s="65"/>
      <c r="H13" s="212"/>
      <c r="I13" s="212"/>
      <c r="J13" s="212"/>
    </row>
    <row r="14" spans="1:10">
      <c r="B14" s="83"/>
      <c r="C14" s="65"/>
      <c r="D14" s="65"/>
      <c r="E14" s="65"/>
      <c r="F14" s="31"/>
      <c r="H14" s="212"/>
      <c r="I14" s="212"/>
      <c r="J14" s="212"/>
    </row>
    <row r="15" spans="1:10">
      <c r="H15" s="212"/>
      <c r="I15" s="212"/>
      <c r="J15" s="212"/>
    </row>
  </sheetData>
  <mergeCells count="1">
    <mergeCell ref="B3:C3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S32"/>
  <sheetViews>
    <sheetView showGridLines="0" workbookViewId="0">
      <selection activeCell="A2" sqref="A2"/>
    </sheetView>
  </sheetViews>
  <sheetFormatPr baseColWidth="10" defaultRowHeight="15"/>
  <cols>
    <col min="2" max="2" width="25.7109375" customWidth="1"/>
    <col min="7" max="7" width="11" bestFit="1" customWidth="1"/>
    <col min="9" max="9" width="10.140625" bestFit="1" customWidth="1"/>
    <col min="11" max="11" width="4.5703125" bestFit="1" customWidth="1"/>
  </cols>
  <sheetData>
    <row r="1" spans="1:19">
      <c r="A1" s="343" t="s">
        <v>231</v>
      </c>
      <c r="C1" s="74"/>
      <c r="D1" s="74"/>
      <c r="E1" s="74"/>
      <c r="F1" s="74"/>
      <c r="G1" s="74"/>
      <c r="H1" s="74"/>
      <c r="I1" s="74"/>
      <c r="J1" s="74"/>
      <c r="K1" s="74"/>
    </row>
    <row r="2" spans="1:19">
      <c r="A2" s="343"/>
      <c r="C2" s="96"/>
      <c r="D2" s="74"/>
      <c r="E2" s="74"/>
      <c r="F2" s="74"/>
      <c r="G2" s="74"/>
      <c r="H2" s="74"/>
      <c r="I2" s="74"/>
      <c r="J2" s="74"/>
      <c r="K2" s="74"/>
    </row>
    <row r="3" spans="1:19">
      <c r="A3" s="31"/>
      <c r="B3" s="438" t="s">
        <v>95</v>
      </c>
      <c r="C3" s="439"/>
      <c r="D3" s="122"/>
      <c r="E3" s="122"/>
      <c r="F3" s="122"/>
      <c r="G3" s="122"/>
      <c r="H3" s="122"/>
      <c r="I3" s="122"/>
      <c r="J3" s="122"/>
      <c r="K3" s="122"/>
    </row>
    <row r="4" spans="1:19" ht="33.75">
      <c r="A4" s="31"/>
      <c r="B4" s="69" t="s">
        <v>73</v>
      </c>
      <c r="C4" s="109" t="s">
        <v>35</v>
      </c>
      <c r="D4" s="101"/>
      <c r="E4" s="66"/>
      <c r="F4" s="66"/>
      <c r="G4" s="66"/>
      <c r="H4" s="66"/>
      <c r="I4" s="66"/>
      <c r="J4" s="66"/>
      <c r="K4" s="127"/>
    </row>
    <row r="5" spans="1:19" ht="22.5">
      <c r="A5" s="31"/>
      <c r="B5" s="69" t="s">
        <v>74</v>
      </c>
      <c r="C5" s="104">
        <v>10.39</v>
      </c>
      <c r="D5" s="101"/>
      <c r="E5" s="66"/>
      <c r="F5" s="66"/>
      <c r="G5" s="66"/>
      <c r="H5" s="66"/>
      <c r="I5" s="66"/>
      <c r="J5" s="66"/>
      <c r="K5" s="127"/>
    </row>
    <row r="6" spans="1:19" ht="45">
      <c r="A6" s="31"/>
      <c r="B6" s="69" t="s">
        <v>75</v>
      </c>
      <c r="C6" s="104">
        <v>7.94</v>
      </c>
      <c r="D6" s="101"/>
      <c r="E6" s="66"/>
      <c r="F6" s="66"/>
      <c r="G6" s="66"/>
      <c r="H6" s="66"/>
      <c r="I6" s="66"/>
      <c r="J6" s="66"/>
      <c r="K6" s="127"/>
    </row>
    <row r="7" spans="1:19">
      <c r="A7" s="31"/>
      <c r="B7" s="69" t="s">
        <v>76</v>
      </c>
      <c r="C7" s="104">
        <v>0.65</v>
      </c>
      <c r="D7" s="101"/>
      <c r="E7" s="66"/>
      <c r="F7" s="66"/>
      <c r="G7" s="66"/>
      <c r="H7" s="66"/>
      <c r="I7" s="66"/>
      <c r="J7" s="66"/>
      <c r="K7" s="127"/>
    </row>
    <row r="8" spans="1:19">
      <c r="A8" s="31"/>
      <c r="B8" s="69" t="s">
        <v>77</v>
      </c>
      <c r="C8" s="104">
        <v>16.170000000000002</v>
      </c>
      <c r="D8" s="101"/>
      <c r="E8" s="66"/>
      <c r="F8" s="66"/>
      <c r="G8" s="66"/>
      <c r="H8" s="66"/>
      <c r="I8" s="66"/>
      <c r="J8" s="66"/>
      <c r="K8" s="127"/>
    </row>
    <row r="9" spans="1:19">
      <c r="A9" s="31"/>
      <c r="B9" s="69" t="s">
        <v>78</v>
      </c>
      <c r="C9" s="104">
        <v>3.07</v>
      </c>
      <c r="D9" s="101"/>
      <c r="E9" s="66"/>
      <c r="F9" s="66"/>
      <c r="G9" s="66"/>
      <c r="H9" s="66"/>
      <c r="I9" s="66"/>
      <c r="J9" s="66"/>
      <c r="K9" s="127"/>
    </row>
    <row r="10" spans="1:19" ht="22.5">
      <c r="A10" s="31"/>
      <c r="B10" s="69" t="s">
        <v>79</v>
      </c>
      <c r="C10" s="104">
        <v>22.19</v>
      </c>
      <c r="D10" s="101"/>
      <c r="E10" s="66"/>
      <c r="F10" s="66"/>
      <c r="G10" s="66"/>
      <c r="H10" s="66"/>
      <c r="I10" s="66"/>
      <c r="J10" s="66"/>
      <c r="K10" s="127"/>
    </row>
    <row r="11" spans="1:19">
      <c r="A11" s="31"/>
      <c r="B11" s="69" t="s">
        <v>80</v>
      </c>
      <c r="C11" s="104">
        <v>11.21</v>
      </c>
      <c r="D11" s="101"/>
      <c r="E11" s="66"/>
      <c r="F11" s="66"/>
      <c r="G11" s="66"/>
      <c r="H11" s="66"/>
      <c r="I11" s="66"/>
      <c r="J11" s="66"/>
      <c r="K11" s="127"/>
    </row>
    <row r="12" spans="1:19" ht="22.5">
      <c r="A12" s="31"/>
      <c r="B12" s="69" t="s">
        <v>81</v>
      </c>
      <c r="C12" s="134">
        <v>0.82</v>
      </c>
      <c r="D12" s="101"/>
      <c r="E12" s="66"/>
      <c r="F12" s="66"/>
      <c r="G12" s="97"/>
      <c r="H12" s="97"/>
      <c r="I12" s="97"/>
      <c r="J12" s="97"/>
      <c r="K12" s="127"/>
    </row>
    <row r="13" spans="1:19">
      <c r="A13" s="31"/>
      <c r="B13" s="69" t="s">
        <v>82</v>
      </c>
      <c r="C13" s="104">
        <v>15.599999999999991</v>
      </c>
      <c r="D13" s="101"/>
      <c r="E13" s="66"/>
      <c r="F13" s="66"/>
      <c r="G13" s="66"/>
      <c r="H13" s="66"/>
      <c r="I13" s="66"/>
      <c r="J13" s="66"/>
      <c r="K13" s="127"/>
    </row>
    <row r="14" spans="1:19" ht="22.5">
      <c r="A14" s="31"/>
      <c r="B14" s="70" t="s">
        <v>83</v>
      </c>
      <c r="C14" s="105">
        <v>11.59</v>
      </c>
      <c r="D14" s="101"/>
      <c r="E14" s="66"/>
      <c r="F14" s="66"/>
      <c r="G14" s="66"/>
      <c r="H14" s="66"/>
      <c r="I14" s="66"/>
      <c r="J14" s="66"/>
      <c r="K14" s="127"/>
    </row>
    <row r="15" spans="1:19">
      <c r="B15" s="382" t="s">
        <v>309</v>
      </c>
    </row>
    <row r="16" spans="1:19">
      <c r="B16" s="382" t="s">
        <v>305</v>
      </c>
      <c r="C16" s="74"/>
      <c r="D16" s="94"/>
      <c r="E16" s="94"/>
      <c r="F16" s="94"/>
      <c r="G16" s="94"/>
      <c r="H16" s="94"/>
      <c r="I16" s="31"/>
      <c r="M16" s="136"/>
      <c r="N16" s="63"/>
      <c r="O16" s="63"/>
      <c r="P16" s="122"/>
      <c r="Q16" s="122"/>
      <c r="R16" s="122"/>
      <c r="S16" s="122"/>
    </row>
    <row r="17" spans="2:19">
      <c r="B17" s="382" t="s">
        <v>310</v>
      </c>
      <c r="C17" s="65"/>
      <c r="D17" s="65"/>
      <c r="E17" s="65"/>
      <c r="F17" s="65"/>
      <c r="G17" s="65"/>
      <c r="H17" s="65"/>
      <c r="I17" s="65"/>
      <c r="J17" s="65"/>
      <c r="M17" s="136"/>
      <c r="N17" s="63"/>
      <c r="O17" s="63"/>
      <c r="P17" s="65"/>
      <c r="Q17" s="65"/>
      <c r="R17" s="65"/>
      <c r="S17" s="65"/>
    </row>
    <row r="18" spans="2:19">
      <c r="B18" s="94"/>
      <c r="C18" s="65"/>
      <c r="D18" s="65"/>
      <c r="E18" s="65"/>
      <c r="F18" s="65"/>
      <c r="G18" s="65"/>
      <c r="H18" s="65"/>
      <c r="I18" s="65"/>
      <c r="J18" s="65"/>
      <c r="M18" s="136"/>
      <c r="N18" s="63"/>
      <c r="O18" s="63"/>
      <c r="P18" s="65"/>
      <c r="Q18" s="65"/>
      <c r="R18" s="65"/>
      <c r="S18" s="65"/>
    </row>
    <row r="19" spans="2:19">
      <c r="B19" s="94"/>
      <c r="C19" s="65"/>
      <c r="D19" s="65"/>
      <c r="E19" s="65"/>
      <c r="F19" s="65"/>
      <c r="G19" s="65"/>
      <c r="H19" s="65"/>
      <c r="I19" s="65"/>
      <c r="J19" s="65"/>
      <c r="M19" s="136"/>
      <c r="N19" s="63"/>
      <c r="O19" s="63"/>
      <c r="P19" s="65"/>
      <c r="Q19" s="65"/>
      <c r="R19" s="65"/>
      <c r="S19" s="65"/>
    </row>
    <row r="20" spans="2:19">
      <c r="B20" s="94"/>
      <c r="C20" s="65"/>
      <c r="D20" s="65"/>
      <c r="E20" s="65"/>
      <c r="F20" s="65"/>
      <c r="G20" s="65"/>
      <c r="H20" s="65"/>
      <c r="I20" s="65"/>
      <c r="J20" s="65"/>
      <c r="M20" s="136"/>
      <c r="N20" s="63"/>
      <c r="O20" s="63"/>
      <c r="P20" s="65"/>
      <c r="Q20" s="65"/>
      <c r="R20" s="65"/>
      <c r="S20" s="65"/>
    </row>
    <row r="21" spans="2:19">
      <c r="B21" s="94"/>
      <c r="C21" s="65"/>
      <c r="D21" s="65"/>
      <c r="E21" s="65"/>
      <c r="F21" s="65"/>
      <c r="G21" s="65"/>
      <c r="H21" s="65"/>
      <c r="I21" s="65"/>
      <c r="J21" s="65"/>
      <c r="M21" s="136"/>
      <c r="N21" s="63"/>
      <c r="O21" s="63"/>
      <c r="P21" s="65"/>
      <c r="Q21" s="65"/>
      <c r="R21" s="65"/>
      <c r="S21" s="65"/>
    </row>
    <row r="22" spans="2:19">
      <c r="B22" s="94"/>
      <c r="C22" s="65"/>
      <c r="D22" s="65"/>
      <c r="E22" s="65"/>
      <c r="F22" s="65"/>
      <c r="G22" s="65"/>
      <c r="H22" s="65"/>
      <c r="I22" s="65"/>
      <c r="J22" s="65"/>
      <c r="M22" s="136"/>
      <c r="N22" s="63"/>
      <c r="O22" s="63"/>
      <c r="P22" s="65"/>
      <c r="Q22" s="65"/>
      <c r="R22" s="65"/>
      <c r="S22" s="65"/>
    </row>
    <row r="23" spans="2:19">
      <c r="B23" s="94"/>
      <c r="C23" s="65"/>
      <c r="D23" s="65"/>
      <c r="E23" s="65"/>
      <c r="F23" s="65"/>
      <c r="G23" s="65"/>
      <c r="H23" s="65"/>
      <c r="I23" s="65"/>
      <c r="J23" s="65"/>
      <c r="M23" s="136"/>
      <c r="N23" s="63"/>
      <c r="O23" s="63"/>
      <c r="P23" s="65"/>
      <c r="Q23" s="65"/>
      <c r="R23" s="65"/>
      <c r="S23" s="65"/>
    </row>
    <row r="24" spans="2:19">
      <c r="B24" s="94"/>
      <c r="C24" s="65"/>
      <c r="D24" s="65"/>
      <c r="E24" s="65"/>
      <c r="F24" s="65"/>
      <c r="G24" s="65"/>
      <c r="H24" s="65"/>
      <c r="I24" s="65"/>
      <c r="J24" s="65"/>
      <c r="M24" s="136"/>
      <c r="N24" s="63"/>
      <c r="O24" s="63"/>
      <c r="P24" s="65"/>
      <c r="Q24" s="65"/>
      <c r="R24" s="65"/>
      <c r="S24" s="65"/>
    </row>
    <row r="25" spans="2:19">
      <c r="B25" s="94"/>
      <c r="C25" s="65"/>
      <c r="D25" s="65"/>
      <c r="E25" s="65"/>
      <c r="F25" s="65"/>
      <c r="G25" s="65"/>
      <c r="H25" s="65"/>
      <c r="I25" s="65"/>
      <c r="J25" s="65"/>
      <c r="K25" s="65"/>
      <c r="M25" s="136"/>
      <c r="N25" s="63"/>
      <c r="O25" s="63"/>
      <c r="P25" s="65"/>
      <c r="Q25" s="65"/>
      <c r="R25" s="65"/>
      <c r="S25" s="65"/>
    </row>
    <row r="26" spans="2:19">
      <c r="J26" s="82"/>
      <c r="K26" s="65"/>
      <c r="M26" s="136"/>
      <c r="N26" s="63"/>
      <c r="O26" s="63"/>
      <c r="P26" s="65"/>
      <c r="Q26" s="65"/>
      <c r="R26" s="65"/>
      <c r="S26" s="65"/>
    </row>
    <row r="27" spans="2:19">
      <c r="B27" s="94"/>
      <c r="C27" s="99"/>
      <c r="D27" s="99"/>
      <c r="E27" s="99"/>
      <c r="F27" s="99"/>
      <c r="G27" s="99"/>
      <c r="H27" s="99"/>
      <c r="I27" s="65"/>
      <c r="J27" s="65"/>
      <c r="K27" s="65"/>
      <c r="L27" s="65"/>
      <c r="M27" s="31"/>
      <c r="N27" s="31"/>
      <c r="O27" s="31"/>
      <c r="P27" s="31"/>
      <c r="Q27" s="31"/>
      <c r="R27" s="31"/>
      <c r="S27" s="31"/>
    </row>
    <row r="28" spans="2:19">
      <c r="B28" s="94"/>
      <c r="C28" s="99"/>
      <c r="D28" s="99"/>
      <c r="E28" s="99"/>
      <c r="F28" s="99"/>
      <c r="G28" s="99"/>
      <c r="H28" s="99"/>
      <c r="I28" s="65"/>
      <c r="J28" s="65"/>
      <c r="K28" s="65"/>
      <c r="L28" s="65"/>
      <c r="M28" s="31"/>
      <c r="N28" s="31"/>
      <c r="O28" s="31"/>
      <c r="P28" s="31"/>
      <c r="Q28" s="31"/>
      <c r="R28" s="31"/>
      <c r="S28" s="31"/>
    </row>
    <row r="29" spans="2:19">
      <c r="B29" s="94"/>
      <c r="C29" s="99"/>
      <c r="D29" s="99"/>
      <c r="E29" s="99"/>
      <c r="F29" s="99"/>
      <c r="G29" s="99"/>
      <c r="H29" s="99"/>
      <c r="I29" s="65"/>
      <c r="J29" s="65"/>
      <c r="K29" s="65"/>
      <c r="L29" s="65"/>
    </row>
    <row r="30" spans="2:19">
      <c r="B30" s="94"/>
      <c r="C30" s="99"/>
      <c r="D30" s="99"/>
      <c r="E30" s="99"/>
      <c r="F30" s="99"/>
      <c r="G30" s="99"/>
      <c r="H30" s="99"/>
      <c r="I30" s="65"/>
      <c r="J30" s="65"/>
      <c r="K30" s="65"/>
      <c r="L30" s="65"/>
    </row>
    <row r="31" spans="2:19">
      <c r="C31" s="94"/>
      <c r="D31" s="65"/>
      <c r="E31" s="65"/>
      <c r="F31" s="65"/>
      <c r="G31" s="65"/>
      <c r="H31" s="65"/>
      <c r="I31" s="65"/>
      <c r="J31" s="65"/>
      <c r="K31" s="65"/>
      <c r="L31" s="65"/>
    </row>
    <row r="32" spans="2:19">
      <c r="C32" s="94"/>
      <c r="D32" s="65"/>
      <c r="E32" s="65"/>
      <c r="F32" s="65"/>
      <c r="G32" s="65"/>
      <c r="H32" s="65"/>
      <c r="I32" s="65"/>
      <c r="J32" s="65"/>
      <c r="K32" s="65"/>
      <c r="L32" s="65"/>
    </row>
  </sheetData>
  <mergeCells count="1">
    <mergeCell ref="B3:C3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Q24"/>
  <sheetViews>
    <sheetView showGridLines="0" workbookViewId="0">
      <selection activeCell="A2" sqref="A2"/>
    </sheetView>
  </sheetViews>
  <sheetFormatPr baseColWidth="10" defaultRowHeight="15"/>
  <cols>
    <col min="2" max="2" width="25.7109375" customWidth="1"/>
    <col min="3" max="3" width="14.140625" bestFit="1" customWidth="1"/>
    <col min="4" max="4" width="8.28515625" bestFit="1" customWidth="1"/>
    <col min="5" max="5" width="10.85546875" bestFit="1" customWidth="1"/>
    <col min="6" max="6" width="10.7109375" bestFit="1" customWidth="1"/>
    <col min="7" max="7" width="10.5703125" bestFit="1" customWidth="1"/>
    <col min="11" max="11" width="6.85546875" bestFit="1" customWidth="1"/>
    <col min="12" max="12" width="4.85546875" bestFit="1" customWidth="1"/>
    <col min="13" max="13" width="4.28515625" bestFit="1" customWidth="1"/>
  </cols>
  <sheetData>
    <row r="1" spans="1:17">
      <c r="A1" s="342" t="s">
        <v>393</v>
      </c>
    </row>
    <row r="2" spans="1:17">
      <c r="A2" s="95"/>
      <c r="B2" s="342"/>
    </row>
    <row r="3" spans="1:17" ht="22.5" customHeight="1">
      <c r="B3" s="438" t="s">
        <v>96</v>
      </c>
      <c r="C3" s="439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31"/>
    </row>
    <row r="4" spans="1:17" ht="45">
      <c r="B4" s="115" t="s">
        <v>75</v>
      </c>
      <c r="C4" s="109">
        <v>2.2400000000000002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31"/>
    </row>
    <row r="5" spans="1:17">
      <c r="B5" s="115" t="s">
        <v>76</v>
      </c>
      <c r="C5" s="104">
        <v>1.1299999999999999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31"/>
    </row>
    <row r="6" spans="1:17">
      <c r="B6" s="115" t="s">
        <v>77</v>
      </c>
      <c r="C6" s="104">
        <v>7.04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31"/>
    </row>
    <row r="7" spans="1:17">
      <c r="B7" s="115" t="s">
        <v>78</v>
      </c>
      <c r="C7" s="104">
        <v>2.76</v>
      </c>
      <c r="D7" s="97"/>
      <c r="E7" s="66"/>
      <c r="F7" s="66"/>
      <c r="G7" s="66"/>
      <c r="H7" s="66"/>
      <c r="I7" s="97"/>
      <c r="J7" s="66"/>
      <c r="K7" s="66"/>
      <c r="L7" s="66"/>
      <c r="M7" s="66"/>
      <c r="N7" s="31"/>
    </row>
    <row r="8" spans="1:17" ht="22.5">
      <c r="B8" s="115" t="s">
        <v>79</v>
      </c>
      <c r="C8" s="104">
        <v>6.21</v>
      </c>
      <c r="D8" s="97"/>
      <c r="E8" s="66"/>
      <c r="F8" s="66"/>
      <c r="G8" s="66"/>
      <c r="H8" s="66"/>
      <c r="I8" s="97"/>
      <c r="J8" s="66"/>
      <c r="K8" s="66"/>
      <c r="L8" s="66"/>
      <c r="M8" s="66"/>
      <c r="N8" s="31"/>
    </row>
    <row r="9" spans="1:17">
      <c r="B9" s="115" t="s">
        <v>80</v>
      </c>
      <c r="C9" s="104">
        <v>22.06</v>
      </c>
      <c r="D9" s="97"/>
      <c r="E9" s="66"/>
      <c r="F9" s="66"/>
      <c r="G9" s="66"/>
      <c r="H9" s="66"/>
      <c r="I9" s="97"/>
      <c r="J9" s="66"/>
      <c r="K9" s="66"/>
      <c r="L9" s="66"/>
      <c r="M9" s="66"/>
      <c r="N9" s="31"/>
    </row>
    <row r="10" spans="1:17" ht="22.5">
      <c r="B10" s="115" t="s">
        <v>90</v>
      </c>
      <c r="C10" s="104" t="s">
        <v>35</v>
      </c>
      <c r="D10" s="97"/>
      <c r="E10" s="66"/>
      <c r="F10" s="66"/>
      <c r="G10" s="66"/>
      <c r="H10" s="66"/>
      <c r="I10" s="97"/>
      <c r="J10" s="66"/>
      <c r="K10" s="66"/>
      <c r="L10" s="66"/>
      <c r="M10" s="66"/>
      <c r="N10" s="31"/>
    </row>
    <row r="11" spans="1:17" ht="22.5">
      <c r="B11" s="115" t="s">
        <v>88</v>
      </c>
      <c r="C11" s="104">
        <v>9.15</v>
      </c>
      <c r="D11" s="97"/>
      <c r="E11" s="66"/>
      <c r="F11" s="66"/>
      <c r="G11" s="66"/>
      <c r="H11" s="66"/>
      <c r="I11" s="97"/>
      <c r="J11" s="66"/>
      <c r="K11" s="66"/>
      <c r="L11" s="66"/>
      <c r="M11" s="66"/>
      <c r="N11" s="31"/>
    </row>
    <row r="12" spans="1:17">
      <c r="B12" s="115" t="s">
        <v>82</v>
      </c>
      <c r="C12" s="104">
        <v>15.47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31"/>
    </row>
    <row r="13" spans="1:17">
      <c r="B13" s="139" t="s">
        <v>94</v>
      </c>
      <c r="C13" s="105">
        <v>33.68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31"/>
    </row>
    <row r="14" spans="1:17">
      <c r="B14" s="382" t="s">
        <v>311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31"/>
      <c r="O14" s="136"/>
      <c r="P14" s="63"/>
      <c r="Q14" s="63"/>
    </row>
    <row r="15" spans="1:17">
      <c r="B15" s="382" t="s">
        <v>312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O15" s="136"/>
      <c r="P15" s="63"/>
      <c r="Q15" s="63"/>
    </row>
    <row r="16" spans="1:17">
      <c r="B16" s="382" t="s">
        <v>259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31"/>
      <c r="O16" s="136"/>
      <c r="P16" s="63"/>
      <c r="Q16" s="63"/>
    </row>
    <row r="17" spans="2:17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65"/>
      <c r="O17" s="136"/>
      <c r="P17" s="63"/>
      <c r="Q17" s="63"/>
    </row>
    <row r="18" spans="2:17">
      <c r="B18" s="9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136"/>
      <c r="P18" s="63"/>
      <c r="Q18" s="63"/>
    </row>
    <row r="19" spans="2:17">
      <c r="B19" s="9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136"/>
      <c r="P19" s="63"/>
      <c r="Q19" s="63"/>
    </row>
    <row r="20" spans="2:17">
      <c r="B20" s="9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136"/>
      <c r="P20" s="63"/>
      <c r="Q20" s="63"/>
    </row>
    <row r="21" spans="2:17">
      <c r="B21" s="9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136"/>
      <c r="P21" s="63"/>
      <c r="Q21" s="63"/>
    </row>
    <row r="22" spans="2:17">
      <c r="B22" s="9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136"/>
      <c r="P22" s="63"/>
      <c r="Q22" s="63"/>
    </row>
    <row r="23" spans="2:17">
      <c r="B23" s="9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136"/>
      <c r="P23" s="63"/>
      <c r="Q23" s="63"/>
    </row>
    <row r="24" spans="2:17">
      <c r="B24" s="94"/>
      <c r="C24" s="65"/>
      <c r="D24" s="65"/>
      <c r="E24" s="65"/>
      <c r="F24" s="65"/>
      <c r="G24" s="65"/>
      <c r="H24" s="65"/>
      <c r="I24" s="65"/>
      <c r="J24" s="65"/>
      <c r="K24" s="65"/>
      <c r="L24" s="65"/>
      <c r="O24" s="31"/>
      <c r="P24" s="31"/>
      <c r="Q24" s="31"/>
    </row>
  </sheetData>
  <mergeCells count="1">
    <mergeCell ref="B3:C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N34"/>
  <sheetViews>
    <sheetView showGridLines="0" workbookViewId="0">
      <selection activeCell="A2" sqref="A2"/>
    </sheetView>
  </sheetViews>
  <sheetFormatPr baseColWidth="10" defaultRowHeight="15"/>
  <cols>
    <col min="2" max="2" width="27.7109375" customWidth="1"/>
    <col min="7" max="7" width="11" bestFit="1" customWidth="1"/>
    <col min="9" max="9" width="10.140625" bestFit="1" customWidth="1"/>
    <col min="11" max="11" width="4.5703125" bestFit="1" customWidth="1"/>
  </cols>
  <sheetData>
    <row r="1" spans="1:14">
      <c r="A1" s="343" t="s">
        <v>232</v>
      </c>
      <c r="C1" s="74"/>
      <c r="D1" s="74"/>
      <c r="E1" s="74"/>
      <c r="F1" s="74"/>
      <c r="G1" s="74"/>
      <c r="H1" s="74"/>
      <c r="I1" s="74"/>
      <c r="J1" s="74"/>
      <c r="K1" s="74"/>
    </row>
    <row r="2" spans="1:14">
      <c r="A2" s="343"/>
      <c r="C2" s="74"/>
      <c r="D2" s="74"/>
      <c r="E2" s="74"/>
      <c r="F2" s="74"/>
      <c r="G2" s="74"/>
      <c r="H2" s="74"/>
      <c r="I2" s="74"/>
      <c r="J2" s="74"/>
      <c r="K2" s="74"/>
    </row>
    <row r="3" spans="1:14">
      <c r="A3" s="31"/>
      <c r="B3" s="436" t="s">
        <v>98</v>
      </c>
      <c r="C3" s="436"/>
      <c r="D3" s="122"/>
      <c r="E3" s="122"/>
      <c r="F3" s="122"/>
      <c r="G3" s="122"/>
      <c r="H3" s="122"/>
      <c r="I3" s="122"/>
      <c r="J3" s="122"/>
      <c r="K3" s="122"/>
    </row>
    <row r="4" spans="1:14" ht="22.5">
      <c r="A4" s="31"/>
      <c r="B4" s="69" t="s">
        <v>73</v>
      </c>
      <c r="C4" s="104" t="s">
        <v>35</v>
      </c>
      <c r="D4" s="66"/>
      <c r="E4" s="66"/>
      <c r="F4" s="66"/>
      <c r="G4" s="66"/>
      <c r="H4" s="66"/>
      <c r="I4" s="66"/>
      <c r="J4" s="66"/>
      <c r="K4" s="122"/>
    </row>
    <row r="5" spans="1:14" ht="22.5">
      <c r="A5" s="31"/>
      <c r="B5" s="69" t="s">
        <v>74</v>
      </c>
      <c r="C5" s="104">
        <v>19.510000000000002</v>
      </c>
      <c r="D5" s="66"/>
      <c r="E5" s="66"/>
      <c r="F5" s="66"/>
      <c r="G5" s="66"/>
      <c r="H5" s="66"/>
      <c r="I5" s="66"/>
      <c r="J5" s="66"/>
      <c r="K5" s="122"/>
    </row>
    <row r="6" spans="1:14" ht="33.75">
      <c r="A6" s="31"/>
      <c r="B6" s="69" t="s">
        <v>75</v>
      </c>
      <c r="C6" s="104" t="s">
        <v>35</v>
      </c>
      <c r="D6" s="66"/>
      <c r="E6" s="66"/>
      <c r="F6" s="66"/>
      <c r="G6" s="66"/>
      <c r="H6" s="66"/>
      <c r="I6" s="66"/>
      <c r="J6" s="66"/>
      <c r="K6" s="122"/>
    </row>
    <row r="7" spans="1:14">
      <c r="A7" s="31"/>
      <c r="B7" s="69" t="s">
        <v>76</v>
      </c>
      <c r="C7" s="104" t="s">
        <v>35</v>
      </c>
      <c r="D7" s="66"/>
      <c r="E7" s="66"/>
      <c r="F7" s="66"/>
      <c r="G7" s="66"/>
      <c r="H7" s="66"/>
      <c r="I7" s="66"/>
      <c r="J7" s="66"/>
      <c r="K7" s="122"/>
    </row>
    <row r="8" spans="1:14">
      <c r="A8" s="31"/>
      <c r="B8" s="69" t="s">
        <v>77</v>
      </c>
      <c r="C8" s="104">
        <v>10.27</v>
      </c>
      <c r="D8" s="66"/>
      <c r="E8" s="66"/>
      <c r="F8" s="66"/>
      <c r="G8" s="66"/>
      <c r="H8" s="66"/>
      <c r="I8" s="66"/>
      <c r="J8" s="66"/>
      <c r="K8" s="122"/>
    </row>
    <row r="9" spans="1:14">
      <c r="A9" s="31"/>
      <c r="B9" s="69" t="s">
        <v>78</v>
      </c>
      <c r="C9" s="104">
        <v>8.43</v>
      </c>
      <c r="D9" s="66"/>
      <c r="E9" s="66"/>
      <c r="F9" s="66"/>
      <c r="G9" s="66"/>
      <c r="H9" s="66"/>
      <c r="I9" s="66"/>
      <c r="J9" s="66"/>
      <c r="K9" s="122"/>
    </row>
    <row r="10" spans="1:14" ht="22.5">
      <c r="A10" s="31"/>
      <c r="B10" s="69" t="s">
        <v>79</v>
      </c>
      <c r="C10" s="104">
        <v>8.08</v>
      </c>
      <c r="D10" s="66"/>
      <c r="E10" s="66"/>
      <c r="F10" s="66"/>
      <c r="G10" s="66"/>
      <c r="H10" s="66"/>
      <c r="I10" s="66"/>
      <c r="J10" s="66"/>
      <c r="K10" s="122"/>
    </row>
    <row r="11" spans="1:14">
      <c r="A11" s="31"/>
      <c r="B11" s="69" t="s">
        <v>80</v>
      </c>
      <c r="C11" s="104">
        <v>23.24</v>
      </c>
      <c r="D11" s="66"/>
      <c r="E11" s="66"/>
      <c r="F11" s="66"/>
      <c r="G11" s="66"/>
      <c r="H11" s="66"/>
      <c r="I11" s="66"/>
      <c r="J11" s="66"/>
      <c r="K11" s="122"/>
    </row>
    <row r="12" spans="1:14" ht="22.5">
      <c r="A12" s="31"/>
      <c r="B12" s="69" t="s">
        <v>81</v>
      </c>
      <c r="C12" s="134" t="s">
        <v>35</v>
      </c>
      <c r="D12" s="66"/>
      <c r="E12" s="66"/>
      <c r="F12" s="97"/>
      <c r="G12" s="97"/>
      <c r="H12" s="97"/>
      <c r="I12" s="97"/>
      <c r="J12" s="97"/>
      <c r="K12" s="122"/>
    </row>
    <row r="13" spans="1:14">
      <c r="A13" s="31"/>
      <c r="B13" s="69" t="s">
        <v>82</v>
      </c>
      <c r="C13" s="104">
        <v>16.189999999999998</v>
      </c>
      <c r="D13" s="66"/>
      <c r="E13" s="66"/>
      <c r="F13" s="66"/>
      <c r="G13" s="66"/>
      <c r="H13" s="66"/>
      <c r="I13" s="66"/>
      <c r="J13" s="66"/>
      <c r="K13" s="122"/>
    </row>
    <row r="14" spans="1:14" ht="22.5">
      <c r="A14" s="31"/>
      <c r="B14" s="70" t="s">
        <v>83</v>
      </c>
      <c r="C14" s="105">
        <v>12.79</v>
      </c>
      <c r="D14" s="66"/>
      <c r="E14" s="66"/>
      <c r="F14" s="66"/>
      <c r="G14" s="66"/>
      <c r="H14" s="66"/>
      <c r="I14" s="66"/>
      <c r="J14" s="66"/>
      <c r="K14" s="122"/>
    </row>
    <row r="15" spans="1:14">
      <c r="B15" s="382" t="s">
        <v>313</v>
      </c>
      <c r="L15" s="31"/>
      <c r="M15" s="31"/>
    </row>
    <row r="16" spans="1:14">
      <c r="B16" s="382" t="s">
        <v>314</v>
      </c>
      <c r="C16" s="65"/>
      <c r="D16" s="65"/>
      <c r="E16" s="65"/>
      <c r="F16" s="65"/>
      <c r="G16" s="65"/>
      <c r="H16" s="65"/>
      <c r="I16" s="65"/>
      <c r="J16" s="117"/>
      <c r="K16" s="117"/>
      <c r="L16" s="132"/>
      <c r="M16" s="63"/>
      <c r="N16" s="117"/>
    </row>
    <row r="17" spans="2:14">
      <c r="B17" s="382" t="s">
        <v>259</v>
      </c>
      <c r="C17" s="65"/>
      <c r="D17" s="65"/>
      <c r="E17" s="65"/>
      <c r="F17" s="65"/>
      <c r="G17" s="65"/>
      <c r="H17" s="65"/>
      <c r="I17" s="65"/>
      <c r="J17" s="117"/>
      <c r="K17" s="117"/>
      <c r="L17" s="132"/>
      <c r="M17" s="63"/>
      <c r="N17" s="117"/>
    </row>
    <row r="18" spans="2:14">
      <c r="B18" s="118"/>
      <c r="C18" s="65"/>
      <c r="D18" s="65"/>
      <c r="E18" s="133"/>
      <c r="F18" s="63"/>
      <c r="G18" s="63"/>
      <c r="H18" s="65"/>
      <c r="I18" s="65"/>
      <c r="J18" s="117"/>
      <c r="K18" s="117"/>
      <c r="L18" s="132"/>
      <c r="M18" s="63"/>
      <c r="N18" s="117"/>
    </row>
    <row r="19" spans="2:14">
      <c r="B19" s="118"/>
      <c r="C19" s="65"/>
      <c r="D19" s="65"/>
      <c r="E19" s="133"/>
      <c r="F19" s="63"/>
      <c r="G19" s="63"/>
      <c r="H19" s="65"/>
      <c r="I19" s="65"/>
      <c r="J19" s="117"/>
      <c r="K19" s="117"/>
      <c r="L19" s="132"/>
      <c r="M19" s="63"/>
      <c r="N19" s="117"/>
    </row>
    <row r="20" spans="2:14">
      <c r="B20" s="118"/>
      <c r="C20" s="65"/>
      <c r="D20" s="65"/>
      <c r="E20" s="133"/>
      <c r="F20" s="63"/>
      <c r="G20" s="63"/>
      <c r="H20" s="65"/>
      <c r="I20" s="65"/>
      <c r="J20" s="117"/>
      <c r="K20" s="117"/>
      <c r="L20" s="132"/>
      <c r="M20" s="63"/>
      <c r="N20" s="117"/>
    </row>
    <row r="21" spans="2:14">
      <c r="B21" s="118"/>
      <c r="C21" s="65"/>
      <c r="D21" s="65"/>
      <c r="E21" s="133"/>
      <c r="F21" s="63"/>
      <c r="G21" s="63"/>
      <c r="H21" s="65"/>
      <c r="I21" s="65"/>
      <c r="J21" s="117"/>
      <c r="K21" s="117"/>
      <c r="L21" s="132"/>
      <c r="M21" s="63"/>
      <c r="N21" s="117"/>
    </row>
    <row r="22" spans="2:14">
      <c r="B22" s="118"/>
      <c r="C22" s="65"/>
      <c r="D22" s="65"/>
      <c r="E22" s="133"/>
      <c r="F22" s="63"/>
      <c r="G22" s="63"/>
      <c r="H22" s="65"/>
      <c r="I22" s="65"/>
      <c r="J22" s="117"/>
      <c r="K22" s="117"/>
      <c r="L22" s="132"/>
      <c r="M22" s="63"/>
      <c r="N22" s="117"/>
    </row>
    <row r="23" spans="2:14">
      <c r="B23" s="118"/>
      <c r="C23" s="65"/>
      <c r="D23" s="65"/>
      <c r="E23" s="133"/>
      <c r="F23" s="63"/>
      <c r="G23" s="63"/>
      <c r="H23" s="65"/>
      <c r="I23" s="65"/>
      <c r="J23" s="117"/>
      <c r="K23" s="117"/>
      <c r="L23" s="132"/>
      <c r="M23" s="63"/>
      <c r="N23" s="117"/>
    </row>
    <row r="24" spans="2:14">
      <c r="B24" s="118"/>
      <c r="C24" s="65"/>
      <c r="D24" s="65"/>
      <c r="E24" s="133"/>
      <c r="F24" s="63"/>
      <c r="G24" s="63"/>
      <c r="H24" s="65"/>
      <c r="I24" s="65"/>
      <c r="J24" s="117"/>
      <c r="K24" s="117"/>
      <c r="L24" s="132"/>
      <c r="M24" s="63"/>
      <c r="N24" s="117"/>
    </row>
    <row r="25" spans="2:14">
      <c r="B25" s="118"/>
      <c r="C25" s="65"/>
      <c r="D25" s="65"/>
      <c r="E25" s="133"/>
      <c r="F25" s="63"/>
      <c r="G25" s="63"/>
      <c r="H25" s="65"/>
      <c r="I25" s="65"/>
      <c r="J25" s="117"/>
      <c r="K25" s="117"/>
      <c r="L25" s="132"/>
      <c r="M25" s="63"/>
      <c r="N25" s="117"/>
    </row>
    <row r="26" spans="2:14">
      <c r="B26" s="118"/>
      <c r="C26" s="65"/>
      <c r="D26" s="65"/>
      <c r="E26" s="133"/>
      <c r="F26" s="63"/>
      <c r="G26" s="63"/>
      <c r="H26" s="65"/>
      <c r="I26" s="65"/>
      <c r="J26" s="117"/>
      <c r="K26" s="117"/>
      <c r="L26" s="132"/>
      <c r="M26" s="63"/>
      <c r="N26" s="117"/>
    </row>
    <row r="27" spans="2:14">
      <c r="B27" s="94"/>
      <c r="C27" s="99"/>
      <c r="D27" s="99"/>
      <c r="E27" s="133"/>
      <c r="F27" s="63"/>
      <c r="G27" s="63"/>
      <c r="H27" s="99"/>
      <c r="I27" s="65"/>
      <c r="J27" s="65"/>
      <c r="K27" s="65"/>
      <c r="L27" s="65"/>
      <c r="M27" s="31"/>
    </row>
    <row r="28" spans="2:14">
      <c r="B28" s="94"/>
      <c r="C28" s="99"/>
      <c r="D28" s="99"/>
      <c r="E28" s="133"/>
      <c r="F28" s="63"/>
      <c r="G28" s="63"/>
      <c r="H28" s="99"/>
      <c r="I28" s="65"/>
      <c r="J28" s="65"/>
      <c r="K28" s="65"/>
      <c r="L28" s="65"/>
      <c r="M28" s="31"/>
    </row>
    <row r="29" spans="2:14">
      <c r="B29" s="94"/>
      <c r="C29" s="99"/>
      <c r="D29" s="99"/>
      <c r="E29" s="133"/>
      <c r="F29" s="63"/>
      <c r="G29" s="137"/>
      <c r="H29" s="99"/>
      <c r="I29" s="65"/>
      <c r="J29" s="65"/>
      <c r="K29" s="65"/>
      <c r="L29" s="65"/>
    </row>
    <row r="30" spans="2:14">
      <c r="B30" s="94"/>
      <c r="C30" s="99"/>
      <c r="D30" s="99"/>
      <c r="E30" s="133"/>
      <c r="F30" s="63"/>
      <c r="G30" s="63"/>
      <c r="H30" s="99"/>
      <c r="I30" s="65"/>
      <c r="J30" s="65"/>
      <c r="K30" s="65"/>
      <c r="L30" s="65"/>
    </row>
    <row r="31" spans="2:14">
      <c r="B31" s="94"/>
      <c r="C31" s="99"/>
      <c r="D31" s="99"/>
      <c r="E31" s="99"/>
      <c r="F31" s="99"/>
      <c r="G31" s="99"/>
      <c r="H31" s="99"/>
      <c r="I31" s="65"/>
      <c r="J31" s="65"/>
      <c r="K31" s="65"/>
      <c r="L31" s="65"/>
    </row>
    <row r="32" spans="2:14">
      <c r="B32" s="94"/>
      <c r="C32" s="99"/>
      <c r="D32" s="99"/>
      <c r="E32" s="99"/>
      <c r="F32" s="99"/>
      <c r="G32" s="99"/>
      <c r="H32" s="99"/>
      <c r="I32" s="65"/>
      <c r="J32" s="65"/>
      <c r="K32" s="65"/>
      <c r="L32" s="65"/>
    </row>
    <row r="33" spans="3:12">
      <c r="C33" s="94"/>
      <c r="D33" s="65"/>
      <c r="E33" s="65"/>
      <c r="F33" s="65"/>
      <c r="G33" s="65"/>
      <c r="H33" s="65"/>
      <c r="I33" s="65"/>
      <c r="J33" s="65"/>
      <c r="K33" s="65"/>
      <c r="L33" s="65"/>
    </row>
    <row r="34" spans="3:12">
      <c r="C34" s="94"/>
      <c r="D34" s="65"/>
      <c r="E34" s="65"/>
      <c r="F34" s="65"/>
      <c r="G34" s="65"/>
      <c r="H34" s="65"/>
      <c r="I34" s="65"/>
      <c r="J34" s="65"/>
      <c r="K34" s="65"/>
      <c r="L34" s="65"/>
    </row>
  </sheetData>
  <mergeCells count="1">
    <mergeCell ref="B3:C3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N31"/>
  <sheetViews>
    <sheetView showGridLines="0" workbookViewId="0">
      <selection activeCell="A2" sqref="A2"/>
    </sheetView>
  </sheetViews>
  <sheetFormatPr baseColWidth="10" defaultRowHeight="15"/>
  <cols>
    <col min="1" max="1" width="14.85546875" customWidth="1"/>
    <col min="2" max="2" width="19.7109375" bestFit="1" customWidth="1"/>
    <col min="3" max="3" width="7.7109375" bestFit="1" customWidth="1"/>
    <col min="4" max="4" width="10.42578125" bestFit="1" customWidth="1"/>
    <col min="5" max="6" width="4.85546875" bestFit="1" customWidth="1"/>
  </cols>
  <sheetData>
    <row r="1" spans="1:14">
      <c r="A1" s="343" t="s">
        <v>233</v>
      </c>
      <c r="B1" s="31"/>
      <c r="C1" s="74"/>
      <c r="D1" s="74"/>
      <c r="E1" s="74"/>
      <c r="F1" s="74"/>
    </row>
    <row r="2" spans="1:14">
      <c r="A2" s="343"/>
      <c r="C2" s="96"/>
      <c r="D2" s="74"/>
      <c r="E2" s="74"/>
      <c r="F2" s="74"/>
    </row>
    <row r="3" spans="1:14" ht="22.5" customHeight="1">
      <c r="B3" s="324" t="s">
        <v>225</v>
      </c>
      <c r="C3" s="324" t="s">
        <v>17</v>
      </c>
      <c r="D3" s="329" t="s">
        <v>25</v>
      </c>
      <c r="E3" s="329" t="s">
        <v>50</v>
      </c>
      <c r="F3" s="330" t="s">
        <v>0</v>
      </c>
    </row>
    <row r="4" spans="1:14">
      <c r="B4" s="336" t="s">
        <v>17</v>
      </c>
      <c r="C4" s="326">
        <v>9</v>
      </c>
      <c r="D4" s="326">
        <v>21</v>
      </c>
      <c r="E4" s="327" t="s">
        <v>35</v>
      </c>
      <c r="F4" s="331">
        <v>30</v>
      </c>
    </row>
    <row r="5" spans="1:14" ht="22.5">
      <c r="B5" s="325" t="s">
        <v>25</v>
      </c>
      <c r="C5" s="291">
        <v>1</v>
      </c>
      <c r="D5" s="291">
        <v>66</v>
      </c>
      <c r="E5" s="328" t="s">
        <v>35</v>
      </c>
      <c r="F5" s="332">
        <v>67</v>
      </c>
    </row>
    <row r="6" spans="1:14">
      <c r="B6" s="325" t="s">
        <v>50</v>
      </c>
      <c r="C6" s="291" t="s">
        <v>35</v>
      </c>
      <c r="D6" s="291">
        <v>3</v>
      </c>
      <c r="E6" s="337" t="s">
        <v>35</v>
      </c>
      <c r="F6" s="332">
        <v>3</v>
      </c>
    </row>
    <row r="7" spans="1:14">
      <c r="B7" s="304" t="s">
        <v>0</v>
      </c>
      <c r="C7" s="338">
        <v>10</v>
      </c>
      <c r="D7" s="333">
        <v>89</v>
      </c>
      <c r="E7" s="334">
        <v>1</v>
      </c>
      <c r="F7" s="335">
        <v>100</v>
      </c>
    </row>
    <row r="8" spans="1:14" ht="15" customHeight="1">
      <c r="B8" s="382" t="s">
        <v>315</v>
      </c>
      <c r="C8" s="74"/>
      <c r="D8" s="74"/>
      <c r="E8" s="74"/>
      <c r="F8" s="74"/>
    </row>
    <row r="9" spans="1:14">
      <c r="B9" s="382" t="s">
        <v>314</v>
      </c>
    </row>
    <row r="10" spans="1:14">
      <c r="B10" s="382" t="s">
        <v>259</v>
      </c>
    </row>
    <row r="12" spans="1:14">
      <c r="L12" s="65"/>
    </row>
    <row r="13" spans="1:14">
      <c r="L13" s="65"/>
    </row>
    <row r="14" spans="1:14">
      <c r="B14" s="31"/>
      <c r="C14" s="94"/>
      <c r="D14" s="65"/>
      <c r="E14" s="116"/>
      <c r="F14" s="117"/>
      <c r="G14" s="117"/>
      <c r="H14" s="117"/>
      <c r="I14" s="117"/>
      <c r="J14" s="117"/>
      <c r="K14" s="117"/>
      <c r="L14" s="65"/>
    </row>
    <row r="15" spans="1:14">
      <c r="C15" s="94"/>
      <c r="D15" s="65"/>
      <c r="E15" s="31"/>
      <c r="F15" s="117"/>
      <c r="G15" s="117"/>
      <c r="H15" s="117"/>
      <c r="I15" s="117"/>
      <c r="J15" s="117"/>
      <c r="K15" s="117"/>
    </row>
    <row r="16" spans="1:14">
      <c r="E16" s="31"/>
      <c r="F16" s="117"/>
      <c r="G16" s="114"/>
      <c r="H16" s="114"/>
      <c r="I16" s="114"/>
      <c r="J16" s="114"/>
      <c r="K16" s="114"/>
      <c r="L16" s="114"/>
      <c r="M16" s="114"/>
      <c r="N16" s="117"/>
    </row>
    <row r="17" spans="5:14">
      <c r="E17" s="31"/>
      <c r="F17" s="117"/>
      <c r="G17" s="114"/>
      <c r="H17" s="114"/>
      <c r="I17" s="114"/>
      <c r="J17" s="114"/>
      <c r="K17" s="114"/>
      <c r="L17" s="114"/>
      <c r="M17" s="114"/>
      <c r="N17" s="117"/>
    </row>
    <row r="18" spans="5:14">
      <c r="E18" s="31"/>
      <c r="F18" s="117"/>
      <c r="G18" s="114"/>
      <c r="H18" s="114"/>
      <c r="I18" s="114"/>
      <c r="J18" s="114"/>
      <c r="K18" s="114"/>
      <c r="L18" s="114"/>
      <c r="M18" s="114"/>
      <c r="N18" s="117"/>
    </row>
    <row r="19" spans="5:14">
      <c r="E19" s="31"/>
      <c r="F19" s="117"/>
      <c r="G19" s="114"/>
      <c r="H19" s="114"/>
      <c r="I19" s="114"/>
      <c r="J19" s="114"/>
      <c r="K19" s="114"/>
      <c r="L19" s="114"/>
      <c r="M19" s="114"/>
      <c r="N19" s="117"/>
    </row>
    <row r="20" spans="5:14">
      <c r="E20" s="31"/>
      <c r="F20" s="117"/>
      <c r="G20" s="114"/>
      <c r="H20" s="114"/>
      <c r="I20" s="114"/>
      <c r="J20" s="114"/>
      <c r="K20" s="114"/>
      <c r="L20" s="114"/>
      <c r="M20" s="114"/>
      <c r="N20" s="117"/>
    </row>
    <row r="21" spans="5:14" ht="60" customHeight="1">
      <c r="E21" s="31"/>
      <c r="F21" s="117"/>
      <c r="G21" s="114"/>
      <c r="H21" s="114"/>
      <c r="I21" s="114"/>
      <c r="J21" s="114"/>
      <c r="K21" s="114"/>
      <c r="L21" s="114"/>
      <c r="M21" s="114"/>
      <c r="N21" s="117"/>
    </row>
    <row r="22" spans="5:14">
      <c r="E22" s="31"/>
      <c r="F22" s="117"/>
      <c r="G22" s="114"/>
      <c r="H22" s="114"/>
      <c r="I22" s="114"/>
      <c r="J22" s="114"/>
      <c r="K22" s="114"/>
      <c r="L22" s="114"/>
      <c r="M22" s="114"/>
      <c r="N22" s="117"/>
    </row>
    <row r="23" spans="5:14" ht="15" customHeight="1">
      <c r="E23" s="31"/>
      <c r="F23" s="31"/>
      <c r="G23" s="114"/>
      <c r="H23" s="114"/>
      <c r="I23" s="114"/>
      <c r="J23" s="114"/>
      <c r="K23" s="114"/>
      <c r="L23" s="114"/>
      <c r="M23" s="114"/>
      <c r="N23" s="117"/>
    </row>
    <row r="24" spans="5:14">
      <c r="G24" s="114"/>
      <c r="H24" s="114"/>
      <c r="I24" s="114"/>
      <c r="J24" s="114"/>
      <c r="K24" s="114"/>
      <c r="L24" s="114"/>
      <c r="M24" s="114"/>
      <c r="N24" s="117"/>
    </row>
    <row r="25" spans="5:14">
      <c r="G25" s="114"/>
      <c r="H25" s="114"/>
      <c r="I25" s="114"/>
      <c r="J25" s="114"/>
      <c r="K25" s="114"/>
      <c r="L25" s="114"/>
      <c r="M25" s="114"/>
      <c r="N25" s="117"/>
    </row>
    <row r="26" spans="5:14">
      <c r="G26" s="114"/>
      <c r="H26" s="114"/>
      <c r="I26" s="114"/>
      <c r="J26" s="114"/>
      <c r="K26" s="114"/>
      <c r="L26" s="114"/>
      <c r="M26" s="114"/>
      <c r="N26" s="117"/>
    </row>
    <row r="27" spans="5:14">
      <c r="G27" s="114"/>
      <c r="H27" s="114"/>
      <c r="I27" s="114"/>
      <c r="J27" s="114"/>
      <c r="K27" s="114"/>
      <c r="L27" s="114"/>
      <c r="M27" s="114"/>
    </row>
    <row r="28" spans="5:14">
      <c r="G28" s="114"/>
      <c r="H28" s="114"/>
      <c r="I28" s="114"/>
      <c r="J28" s="114"/>
      <c r="K28" s="114"/>
      <c r="L28" s="114"/>
      <c r="M28" s="114"/>
    </row>
    <row r="29" spans="5:14">
      <c r="G29" s="114"/>
      <c r="H29" s="114"/>
      <c r="I29" s="114"/>
      <c r="J29" s="114"/>
      <c r="K29" s="114"/>
      <c r="L29" s="114"/>
      <c r="M29" s="114"/>
    </row>
    <row r="30" spans="5:14" ht="15" customHeight="1">
      <c r="G30" s="114"/>
      <c r="H30" s="114"/>
      <c r="I30" s="114"/>
      <c r="J30" s="114"/>
      <c r="K30" s="114"/>
      <c r="L30" s="114"/>
      <c r="M30" s="114"/>
    </row>
    <row r="31" spans="5:14">
      <c r="G31" s="114"/>
      <c r="H31" s="114"/>
      <c r="I31" s="114"/>
      <c r="J31" s="114"/>
      <c r="K31" s="114"/>
      <c r="L31" s="114"/>
      <c r="M31" s="114"/>
    </row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Q52"/>
  <sheetViews>
    <sheetView showGridLines="0" workbookViewId="0">
      <selection activeCell="A2" sqref="A2"/>
    </sheetView>
  </sheetViews>
  <sheetFormatPr baseColWidth="10" defaultRowHeight="15"/>
  <cols>
    <col min="2" max="2" width="50.7109375" customWidth="1"/>
    <col min="3" max="3" width="2.85546875" bestFit="1" customWidth="1"/>
    <col min="4" max="4" width="8.28515625" bestFit="1" customWidth="1"/>
    <col min="5" max="5" width="10.85546875" bestFit="1" customWidth="1"/>
    <col min="6" max="6" width="10.7109375" bestFit="1" customWidth="1"/>
    <col min="7" max="7" width="10.5703125" bestFit="1" customWidth="1"/>
    <col min="11" max="11" width="6.85546875" bestFit="1" customWidth="1"/>
    <col min="12" max="12" width="4.85546875" bestFit="1" customWidth="1"/>
    <col min="13" max="13" width="4.28515625" bestFit="1" customWidth="1"/>
  </cols>
  <sheetData>
    <row r="1" spans="1:17">
      <c r="A1" s="342" t="s">
        <v>234</v>
      </c>
    </row>
    <row r="2" spans="1:17">
      <c r="A2" s="342"/>
    </row>
    <row r="3" spans="1:17">
      <c r="B3" s="438" t="s">
        <v>89</v>
      </c>
      <c r="C3" s="439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31"/>
    </row>
    <row r="4" spans="1:17" ht="22.5">
      <c r="B4" s="138" t="s">
        <v>75</v>
      </c>
      <c r="C4" s="109" t="s">
        <v>35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31"/>
    </row>
    <row r="5" spans="1:17">
      <c r="B5" s="69" t="s">
        <v>76</v>
      </c>
      <c r="C5" s="104" t="s">
        <v>65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31"/>
    </row>
    <row r="6" spans="1:17">
      <c r="B6" s="69" t="s">
        <v>77</v>
      </c>
      <c r="C6" s="104">
        <v>5.66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31"/>
    </row>
    <row r="7" spans="1:17">
      <c r="B7" s="69" t="s">
        <v>78</v>
      </c>
      <c r="C7" s="104">
        <v>2.0499999999999998</v>
      </c>
      <c r="D7" s="97"/>
      <c r="E7" s="66"/>
      <c r="F7" s="66"/>
      <c r="G7" s="66"/>
      <c r="H7" s="66"/>
      <c r="I7" s="97"/>
      <c r="J7" s="66"/>
      <c r="K7" s="66"/>
      <c r="L7" s="66"/>
      <c r="M7" s="66"/>
      <c r="N7" s="31"/>
    </row>
    <row r="8" spans="1:17">
      <c r="B8" s="69" t="s">
        <v>79</v>
      </c>
      <c r="C8" s="104">
        <v>1.24</v>
      </c>
      <c r="D8" s="97"/>
      <c r="E8" s="66"/>
      <c r="F8" s="66"/>
      <c r="G8" s="66"/>
      <c r="H8" s="66"/>
      <c r="I8" s="97"/>
      <c r="J8" s="66"/>
      <c r="K8" s="66"/>
      <c r="L8" s="66"/>
      <c r="M8" s="66"/>
      <c r="N8" s="31"/>
    </row>
    <row r="9" spans="1:17">
      <c r="B9" s="69" t="s">
        <v>80</v>
      </c>
      <c r="C9" s="104">
        <v>24.23</v>
      </c>
      <c r="D9" s="97"/>
      <c r="E9" s="66"/>
      <c r="F9" s="66"/>
      <c r="G9" s="66"/>
      <c r="H9" s="66"/>
      <c r="I9" s="97"/>
      <c r="J9" s="66"/>
      <c r="K9" s="66"/>
      <c r="L9" s="66"/>
      <c r="M9" s="66"/>
      <c r="N9" s="31"/>
    </row>
    <row r="10" spans="1:17">
      <c r="B10" s="69" t="s">
        <v>90</v>
      </c>
      <c r="C10" s="104" t="s">
        <v>65</v>
      </c>
      <c r="D10" s="97"/>
      <c r="E10" s="66"/>
      <c r="F10" s="66"/>
      <c r="G10" s="66"/>
      <c r="H10" s="66"/>
      <c r="I10" s="97"/>
      <c r="J10" s="66"/>
      <c r="K10" s="66"/>
      <c r="L10" s="66"/>
      <c r="M10" s="66"/>
      <c r="N10" s="31"/>
    </row>
    <row r="11" spans="1:17">
      <c r="B11" s="69" t="s">
        <v>88</v>
      </c>
      <c r="C11" s="104">
        <v>4.4400000000000004</v>
      </c>
      <c r="D11" s="97"/>
      <c r="E11" s="66"/>
      <c r="F11" s="66"/>
      <c r="G11" s="66"/>
      <c r="H11" s="66"/>
      <c r="I11" s="97"/>
      <c r="J11" s="66"/>
      <c r="K11" s="66"/>
      <c r="L11" s="66"/>
      <c r="M11" s="66"/>
      <c r="N11" s="31"/>
    </row>
    <row r="12" spans="1:17">
      <c r="B12" s="69" t="s">
        <v>82</v>
      </c>
      <c r="C12" s="104">
        <v>6.04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31"/>
    </row>
    <row r="13" spans="1:17" ht="15" customHeight="1">
      <c r="B13" s="70" t="s">
        <v>94</v>
      </c>
      <c r="C13" s="105">
        <v>56.14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31"/>
    </row>
    <row r="14" spans="1:17">
      <c r="B14" s="382" t="s">
        <v>316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31"/>
      <c r="O14" s="136"/>
      <c r="P14" s="63"/>
      <c r="Q14" s="63"/>
    </row>
    <row r="15" spans="1:17">
      <c r="B15" s="382" t="s">
        <v>317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O15" s="136"/>
      <c r="P15" s="63"/>
      <c r="Q15" s="63"/>
    </row>
    <row r="16" spans="1:17">
      <c r="B16" s="382" t="s">
        <v>259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31"/>
      <c r="O16" s="136"/>
      <c r="P16" s="63"/>
      <c r="Q16" s="63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65"/>
      <c r="O17" s="136"/>
      <c r="P17" s="63"/>
      <c r="Q17" s="63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65"/>
      <c r="O18" s="136"/>
      <c r="P18" s="63"/>
      <c r="Q18" s="63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65"/>
      <c r="O19" s="136"/>
      <c r="P19" s="63"/>
      <c r="Q19" s="63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65"/>
      <c r="O20" s="136"/>
      <c r="P20" s="63"/>
      <c r="Q20" s="63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65"/>
      <c r="O21" s="136"/>
      <c r="P21" s="63"/>
      <c r="Q21" s="63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65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65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2:13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2:13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2:13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2:13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2:13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2:13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2:13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2:13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2:13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2:13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2:13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3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2:13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2:13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2:13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2:13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</sheetData>
  <mergeCells count="1">
    <mergeCell ref="B3:C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19"/>
  <sheetViews>
    <sheetView showGridLines="0" workbookViewId="0">
      <selection activeCell="A2" sqref="A2"/>
    </sheetView>
  </sheetViews>
  <sheetFormatPr baseColWidth="10" defaultRowHeight="15"/>
  <cols>
    <col min="2" max="2" width="36.7109375" customWidth="1"/>
    <col min="3" max="3" width="5.7109375" bestFit="1" customWidth="1"/>
    <col min="4" max="4" width="4.85546875" bestFit="1" customWidth="1"/>
    <col min="5" max="5" width="13.28515625" bestFit="1" customWidth="1"/>
    <col min="6" max="6" width="4.85546875" bestFit="1" customWidth="1"/>
    <col min="7" max="7" width="9.5703125" bestFit="1" customWidth="1"/>
  </cols>
  <sheetData>
    <row r="1" spans="1:7">
      <c r="A1" s="342" t="s">
        <v>246</v>
      </c>
    </row>
    <row r="2" spans="1:7" ht="15.75" thickBot="1"/>
    <row r="3" spans="1:7" ht="36" thickBot="1">
      <c r="B3" s="344" t="s">
        <v>235</v>
      </c>
      <c r="C3" s="345" t="s">
        <v>32</v>
      </c>
      <c r="D3" s="345" t="s">
        <v>33</v>
      </c>
      <c r="E3" s="346" t="s">
        <v>236</v>
      </c>
      <c r="F3" s="345" t="s">
        <v>125</v>
      </c>
      <c r="G3" s="347" t="s">
        <v>237</v>
      </c>
    </row>
    <row r="4" spans="1:7" ht="15.75" thickBot="1">
      <c r="B4" s="348" t="s">
        <v>238</v>
      </c>
      <c r="C4" s="349">
        <v>30</v>
      </c>
      <c r="D4" s="349">
        <v>20</v>
      </c>
      <c r="E4" s="349">
        <v>32</v>
      </c>
      <c r="F4" s="349">
        <v>33</v>
      </c>
      <c r="G4" s="350">
        <v>28</v>
      </c>
    </row>
    <row r="5" spans="1:7" ht="15.75" thickBot="1">
      <c r="B5" s="351" t="s">
        <v>32</v>
      </c>
      <c r="C5" s="352">
        <v>24</v>
      </c>
      <c r="D5" s="352">
        <v>1</v>
      </c>
      <c r="E5" s="352">
        <v>20</v>
      </c>
      <c r="F5" s="352">
        <v>11</v>
      </c>
      <c r="G5" s="353">
        <v>7</v>
      </c>
    </row>
    <row r="6" spans="1:7" ht="15.75" thickBot="1">
      <c r="B6" s="354" t="s">
        <v>33</v>
      </c>
      <c r="C6" s="355">
        <v>4</v>
      </c>
      <c r="D6" s="355">
        <v>18</v>
      </c>
      <c r="E6" s="355">
        <v>1</v>
      </c>
      <c r="F6" s="355">
        <v>1</v>
      </c>
      <c r="G6" s="356">
        <v>1</v>
      </c>
    </row>
    <row r="7" spans="1:7" ht="15.75" thickBot="1">
      <c r="B7" s="351" t="s">
        <v>28</v>
      </c>
      <c r="C7" s="352">
        <v>2</v>
      </c>
      <c r="D7" s="352">
        <v>1</v>
      </c>
      <c r="E7" s="352">
        <v>11</v>
      </c>
      <c r="F7" s="352">
        <v>21</v>
      </c>
      <c r="G7" s="353">
        <v>20</v>
      </c>
    </row>
    <row r="8" spans="1:7" ht="15.75" thickBot="1">
      <c r="B8" s="348" t="s">
        <v>239</v>
      </c>
      <c r="C8" s="349">
        <v>8</v>
      </c>
      <c r="D8" s="349">
        <v>6</v>
      </c>
      <c r="E8" s="349">
        <v>9</v>
      </c>
      <c r="F8" s="349">
        <v>7</v>
      </c>
      <c r="G8" s="350">
        <v>1</v>
      </c>
    </row>
    <row r="9" spans="1:7" ht="23.25" thickBot="1">
      <c r="B9" s="357" t="s">
        <v>240</v>
      </c>
      <c r="C9" s="358">
        <v>30</v>
      </c>
      <c r="D9" s="358">
        <v>34</v>
      </c>
      <c r="E9" s="358">
        <v>37</v>
      </c>
      <c r="F9" s="358">
        <v>37</v>
      </c>
      <c r="G9" s="359">
        <v>30</v>
      </c>
    </row>
    <row r="10" spans="1:7" ht="23.25" thickBot="1">
      <c r="B10" s="354" t="s">
        <v>241</v>
      </c>
      <c r="C10" s="355">
        <v>17</v>
      </c>
      <c r="D10" s="355">
        <v>9</v>
      </c>
      <c r="E10" s="355">
        <v>10</v>
      </c>
      <c r="F10" s="355">
        <v>24</v>
      </c>
      <c r="G10" s="356">
        <v>21</v>
      </c>
    </row>
    <row r="11" spans="1:7" ht="15.75" thickBot="1">
      <c r="B11" s="351" t="s">
        <v>242</v>
      </c>
      <c r="C11" s="352">
        <v>4</v>
      </c>
      <c r="D11" s="352">
        <v>1</v>
      </c>
      <c r="E11" s="352">
        <v>25</v>
      </c>
      <c r="F11" s="352">
        <v>12</v>
      </c>
      <c r="G11" s="353">
        <v>7</v>
      </c>
    </row>
    <row r="12" spans="1:7" ht="15.75" thickBot="1">
      <c r="B12" s="354" t="s">
        <v>243</v>
      </c>
      <c r="C12" s="355">
        <v>3</v>
      </c>
      <c r="D12" s="355">
        <v>7</v>
      </c>
      <c r="E12" s="355">
        <v>1</v>
      </c>
      <c r="F12" s="355">
        <v>1</v>
      </c>
      <c r="G12" s="356">
        <v>1</v>
      </c>
    </row>
    <row r="13" spans="1:7" ht="15.75" thickBot="1">
      <c r="B13" s="351" t="s">
        <v>244</v>
      </c>
      <c r="C13" s="352">
        <v>6</v>
      </c>
      <c r="D13" s="352">
        <v>17</v>
      </c>
      <c r="E13" s="352">
        <v>1</v>
      </c>
      <c r="F13" s="352">
        <v>1</v>
      </c>
      <c r="G13" s="353">
        <v>1</v>
      </c>
    </row>
    <row r="14" spans="1:7" ht="23.25" thickBot="1">
      <c r="B14" s="348" t="s">
        <v>245</v>
      </c>
      <c r="C14" s="349">
        <v>32</v>
      </c>
      <c r="D14" s="349">
        <v>40</v>
      </c>
      <c r="E14" s="349">
        <v>22</v>
      </c>
      <c r="F14" s="349">
        <v>22</v>
      </c>
      <c r="G14" s="350">
        <v>41</v>
      </c>
    </row>
    <row r="15" spans="1:7" ht="15.75" thickBot="1">
      <c r="B15" s="351" t="s">
        <v>0</v>
      </c>
      <c r="C15" s="358">
        <v>100</v>
      </c>
      <c r="D15" s="358">
        <v>100</v>
      </c>
      <c r="E15" s="358">
        <v>100</v>
      </c>
      <c r="F15" s="358">
        <v>100</v>
      </c>
      <c r="G15" s="359">
        <v>100</v>
      </c>
    </row>
    <row r="16" spans="1:7" ht="15.75" thickBot="1">
      <c r="B16" s="354" t="s">
        <v>157</v>
      </c>
      <c r="C16" s="360">
        <v>11700</v>
      </c>
      <c r="D16" s="360">
        <v>5000</v>
      </c>
      <c r="E16" s="349">
        <v>700</v>
      </c>
      <c r="F16" s="360">
        <v>1200</v>
      </c>
      <c r="G16" s="361">
        <v>1200</v>
      </c>
    </row>
    <row r="17" spans="2:2">
      <c r="B17" s="382" t="s">
        <v>318</v>
      </c>
    </row>
    <row r="18" spans="2:2">
      <c r="B18" s="382" t="s">
        <v>319</v>
      </c>
    </row>
    <row r="19" spans="2:2">
      <c r="B19" s="382" t="s">
        <v>259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J13"/>
  <sheetViews>
    <sheetView showGridLines="0" workbookViewId="0">
      <selection activeCell="A2" sqref="A2"/>
    </sheetView>
  </sheetViews>
  <sheetFormatPr baseColWidth="10" defaultRowHeight="15"/>
  <cols>
    <col min="2" max="2" width="22.7109375" customWidth="1"/>
    <col min="3" max="3" width="13.7109375" customWidth="1"/>
    <col min="4" max="4" width="13.5703125" bestFit="1" customWidth="1"/>
    <col min="5" max="5" width="13" bestFit="1" customWidth="1"/>
    <col min="7" max="7" width="5.85546875" bestFit="1" customWidth="1"/>
    <col min="8" max="8" width="7.85546875" bestFit="1" customWidth="1"/>
    <col min="9" max="9" width="4.85546875" bestFit="1" customWidth="1"/>
    <col min="10" max="10" width="7.5703125" bestFit="1" customWidth="1"/>
  </cols>
  <sheetData>
    <row r="1" spans="1:10">
      <c r="A1" s="342" t="s">
        <v>394</v>
      </c>
    </row>
    <row r="2" spans="1:10" ht="15.75" thickBot="1"/>
    <row r="3" spans="1:10" ht="102" thickBot="1">
      <c r="B3" s="344" t="s">
        <v>247</v>
      </c>
      <c r="C3" s="345" t="s">
        <v>167</v>
      </c>
      <c r="D3" s="345" t="s">
        <v>248</v>
      </c>
      <c r="E3" s="345" t="s">
        <v>249</v>
      </c>
      <c r="F3" s="345" t="s">
        <v>250</v>
      </c>
      <c r="G3" s="345" t="s">
        <v>251</v>
      </c>
      <c r="H3" s="345" t="s">
        <v>82</v>
      </c>
      <c r="I3" s="362" t="s">
        <v>0</v>
      </c>
      <c r="J3" s="363" t="s">
        <v>157</v>
      </c>
    </row>
    <row r="4" spans="1:10" ht="15.75" thickBot="1">
      <c r="B4" s="354" t="s">
        <v>32</v>
      </c>
      <c r="C4" s="355">
        <v>33</v>
      </c>
      <c r="D4" s="355">
        <v>27</v>
      </c>
      <c r="E4" s="355">
        <v>15</v>
      </c>
      <c r="F4" s="355">
        <v>15</v>
      </c>
      <c r="G4" s="355">
        <v>0</v>
      </c>
      <c r="H4" s="355">
        <v>10</v>
      </c>
      <c r="I4" s="349">
        <v>100</v>
      </c>
      <c r="J4" s="361">
        <v>10600</v>
      </c>
    </row>
    <row r="5" spans="1:10" ht="15.75" thickBot="1">
      <c r="B5" s="351" t="s">
        <v>33</v>
      </c>
      <c r="C5" s="352">
        <v>62</v>
      </c>
      <c r="D5" s="352">
        <v>10</v>
      </c>
      <c r="E5" s="352">
        <v>3</v>
      </c>
      <c r="F5" s="352">
        <v>11</v>
      </c>
      <c r="G5" s="352">
        <v>0</v>
      </c>
      <c r="H5" s="352">
        <v>15</v>
      </c>
      <c r="I5" s="358">
        <v>100</v>
      </c>
      <c r="J5" s="364">
        <v>4400</v>
      </c>
    </row>
    <row r="6" spans="1:10" ht="23.25" thickBot="1">
      <c r="B6" s="354" t="s">
        <v>146</v>
      </c>
      <c r="C6" s="355">
        <v>54</v>
      </c>
      <c r="D6" s="355">
        <v>15</v>
      </c>
      <c r="E6" s="355">
        <v>4</v>
      </c>
      <c r="F6" s="355">
        <v>8</v>
      </c>
      <c r="G6" s="355">
        <v>0</v>
      </c>
      <c r="H6" s="355">
        <v>18</v>
      </c>
      <c r="I6" s="349">
        <v>100</v>
      </c>
      <c r="J6" s="361">
        <v>1100</v>
      </c>
    </row>
    <row r="7" spans="1:10" ht="15.75" thickBot="1">
      <c r="B7" s="351" t="s">
        <v>125</v>
      </c>
      <c r="C7" s="352">
        <v>41</v>
      </c>
      <c r="D7" s="352">
        <v>13</v>
      </c>
      <c r="E7" s="352">
        <v>18</v>
      </c>
      <c r="F7" s="352">
        <v>11</v>
      </c>
      <c r="G7" s="352">
        <v>3</v>
      </c>
      <c r="H7" s="352">
        <v>14</v>
      </c>
      <c r="I7" s="358">
        <v>100</v>
      </c>
      <c r="J7" s="364">
        <v>1100</v>
      </c>
    </row>
    <row r="8" spans="1:10" ht="34.5" thickBot="1">
      <c r="B8" s="354" t="s">
        <v>126</v>
      </c>
      <c r="C8" s="355">
        <v>28</v>
      </c>
      <c r="D8" s="355">
        <v>0</v>
      </c>
      <c r="E8" s="355">
        <v>43</v>
      </c>
      <c r="F8" s="355">
        <v>8</v>
      </c>
      <c r="G8" s="355">
        <v>11</v>
      </c>
      <c r="H8" s="355">
        <v>10</v>
      </c>
      <c r="I8" s="349">
        <v>100</v>
      </c>
      <c r="J8" s="350">
        <v>600</v>
      </c>
    </row>
    <row r="9" spans="1:10" ht="15.75" thickBot="1">
      <c r="B9" s="351" t="s">
        <v>28</v>
      </c>
      <c r="C9" s="352">
        <v>45</v>
      </c>
      <c r="D9" s="352">
        <v>19</v>
      </c>
      <c r="E9" s="352">
        <v>3</v>
      </c>
      <c r="F9" s="352">
        <v>9</v>
      </c>
      <c r="G9" s="352">
        <v>0</v>
      </c>
      <c r="H9" s="352">
        <v>23</v>
      </c>
      <c r="I9" s="358">
        <v>100</v>
      </c>
      <c r="J9" s="359">
        <v>500</v>
      </c>
    </row>
    <row r="10" spans="1:10" ht="15.75" thickBot="1">
      <c r="B10" s="354" t="s">
        <v>34</v>
      </c>
      <c r="C10" s="355">
        <v>75</v>
      </c>
      <c r="D10" s="355">
        <v>6</v>
      </c>
      <c r="E10" s="355">
        <v>1</v>
      </c>
      <c r="F10" s="355">
        <v>5</v>
      </c>
      <c r="G10" s="355">
        <v>0</v>
      </c>
      <c r="H10" s="355">
        <v>12</v>
      </c>
      <c r="I10" s="349">
        <v>100</v>
      </c>
      <c r="J10" s="361">
        <v>12000</v>
      </c>
    </row>
    <row r="11" spans="1:10">
      <c r="B11" s="382" t="s">
        <v>320</v>
      </c>
    </row>
    <row r="12" spans="1:10">
      <c r="B12" s="382" t="s">
        <v>321</v>
      </c>
    </row>
    <row r="13" spans="1:10">
      <c r="B13" s="382" t="s">
        <v>259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F65"/>
  <sheetViews>
    <sheetView showGridLines="0" workbookViewId="0">
      <selection activeCell="A4" sqref="A4"/>
    </sheetView>
  </sheetViews>
  <sheetFormatPr baseColWidth="10" defaultRowHeight="15"/>
  <cols>
    <col min="2" max="2" width="58.28515625" bestFit="1" customWidth="1"/>
    <col min="3" max="3" width="8.7109375" bestFit="1" customWidth="1"/>
    <col min="4" max="4" width="12.140625" bestFit="1" customWidth="1"/>
  </cols>
  <sheetData>
    <row r="1" spans="1:4">
      <c r="A1" s="342" t="s">
        <v>340</v>
      </c>
      <c r="B1" s="234"/>
      <c r="C1" s="31"/>
      <c r="D1" s="31"/>
    </row>
    <row r="2" spans="1:4" ht="22.5">
      <c r="A2" s="406"/>
      <c r="B2" s="244" t="s">
        <v>161</v>
      </c>
      <c r="C2" s="245" t="s">
        <v>156</v>
      </c>
      <c r="D2" s="233"/>
    </row>
    <row r="3" spans="1:4">
      <c r="A3" s="31"/>
      <c r="B3" s="246" t="s">
        <v>163</v>
      </c>
      <c r="C3" s="54">
        <v>39.939966427781698</v>
      </c>
      <c r="D3" s="237"/>
    </row>
    <row r="4" spans="1:4">
      <c r="A4" s="31"/>
      <c r="B4" s="247" t="s">
        <v>79</v>
      </c>
      <c r="C4" s="54">
        <v>21.133811708772114</v>
      </c>
      <c r="D4" s="237"/>
    </row>
    <row r="5" spans="1:4">
      <c r="A5" s="31"/>
      <c r="B5" s="246" t="s">
        <v>164</v>
      </c>
      <c r="C5" s="54">
        <v>16.241166794840208</v>
      </c>
      <c r="D5" s="237"/>
    </row>
    <row r="6" spans="1:4">
      <c r="A6" s="31"/>
      <c r="B6" s="246" t="s">
        <v>165</v>
      </c>
      <c r="C6" s="54">
        <v>12.07403557982056</v>
      </c>
      <c r="D6" s="237"/>
    </row>
    <row r="7" spans="1:4">
      <c r="A7" s="31"/>
      <c r="B7" s="246" t="s">
        <v>166</v>
      </c>
      <c r="C7" s="54">
        <v>7.2556602610416245</v>
      </c>
      <c r="D7" s="237"/>
    </row>
    <row r="8" spans="1:4">
      <c r="A8" s="31"/>
      <c r="B8" s="246" t="s">
        <v>167</v>
      </c>
      <c r="C8" s="54">
        <v>3.3553592277437914</v>
      </c>
      <c r="D8" s="237"/>
    </row>
    <row r="9" spans="1:4">
      <c r="A9" s="31"/>
      <c r="B9" s="235"/>
      <c r="C9" s="236"/>
      <c r="D9" s="237"/>
    </row>
    <row r="10" spans="1:4">
      <c r="A10" s="31"/>
      <c r="B10" s="235"/>
      <c r="C10" s="236"/>
      <c r="D10" s="237"/>
    </row>
    <row r="11" spans="1:4">
      <c r="A11" s="31"/>
      <c r="B11" s="235"/>
      <c r="C11" s="236"/>
      <c r="D11" s="237"/>
    </row>
    <row r="12" spans="1:4">
      <c r="A12" s="31"/>
      <c r="B12" s="235"/>
      <c r="C12" s="236"/>
      <c r="D12" s="237"/>
    </row>
    <row r="13" spans="1:4">
      <c r="A13" s="31"/>
      <c r="B13" s="235"/>
      <c r="C13" s="236"/>
      <c r="D13" s="237"/>
    </row>
    <row r="14" spans="1:4">
      <c r="A14" s="31"/>
      <c r="B14" s="235"/>
      <c r="C14" s="236"/>
      <c r="D14" s="237"/>
    </row>
    <row r="15" spans="1:4">
      <c r="A15" s="31"/>
      <c r="B15" s="235"/>
      <c r="C15" s="236"/>
      <c r="D15" s="237"/>
    </row>
    <row r="16" spans="1:4">
      <c r="A16" s="31"/>
      <c r="B16" s="235"/>
      <c r="C16" s="236"/>
      <c r="D16" s="237"/>
    </row>
    <row r="17" spans="1:4">
      <c r="A17" s="31"/>
      <c r="B17" s="235"/>
      <c r="C17" s="236"/>
      <c r="D17" s="237"/>
    </row>
    <row r="18" spans="1:4">
      <c r="A18" s="31"/>
      <c r="B18" s="235"/>
      <c r="C18" s="236"/>
      <c r="D18" s="237"/>
    </row>
    <row r="19" spans="1:4">
      <c r="A19" s="31"/>
      <c r="B19" s="235"/>
      <c r="C19" s="236"/>
      <c r="D19" s="237"/>
    </row>
    <row r="20" spans="1:4">
      <c r="A20" s="31"/>
      <c r="B20" s="235"/>
      <c r="C20" s="236"/>
      <c r="D20" s="237"/>
    </row>
    <row r="21" spans="1:4">
      <c r="A21" s="31"/>
      <c r="B21" s="235"/>
      <c r="C21" s="236"/>
      <c r="D21" s="237"/>
    </row>
    <row r="22" spans="1:4">
      <c r="A22" s="31"/>
      <c r="B22" s="235"/>
      <c r="C22" s="236"/>
      <c r="D22" s="237"/>
    </row>
    <row r="23" spans="1:4">
      <c r="A23" s="31"/>
      <c r="B23" s="235"/>
      <c r="C23" s="236"/>
      <c r="D23" s="237"/>
    </row>
    <row r="24" spans="1:4">
      <c r="A24" s="31"/>
      <c r="B24" s="235"/>
      <c r="C24" s="236"/>
      <c r="D24" s="237"/>
    </row>
    <row r="25" spans="1:4">
      <c r="A25" s="31"/>
      <c r="B25" s="235"/>
      <c r="C25" s="236"/>
      <c r="D25" s="237"/>
    </row>
    <row r="26" spans="1:4">
      <c r="A26" s="31"/>
      <c r="B26" s="235"/>
      <c r="C26" s="236"/>
      <c r="D26" s="237"/>
    </row>
    <row r="27" spans="1:4">
      <c r="A27" s="31"/>
      <c r="B27" s="92"/>
      <c r="C27" s="239"/>
      <c r="D27" s="240"/>
    </row>
    <row r="28" spans="1:4">
      <c r="A28" s="31"/>
      <c r="B28" s="31"/>
      <c r="C28" s="31"/>
      <c r="D28" s="31"/>
    </row>
    <row r="29" spans="1:4">
      <c r="A29" s="31"/>
      <c r="B29" s="31"/>
      <c r="C29" s="31"/>
      <c r="D29" s="31"/>
    </row>
    <row r="30" spans="1:4">
      <c r="A30" s="31"/>
      <c r="B30" s="31"/>
      <c r="C30" s="31"/>
      <c r="D30" s="31"/>
    </row>
    <row r="31" spans="1:4">
      <c r="A31" s="31"/>
      <c r="B31" s="233"/>
      <c r="C31" s="233"/>
      <c r="D31" s="233"/>
    </row>
    <row r="32" spans="1:4">
      <c r="A32" s="31"/>
      <c r="B32" s="387" t="s">
        <v>322</v>
      </c>
      <c r="C32" s="238"/>
      <c r="D32" s="241"/>
    </row>
    <row r="33" spans="1:4">
      <c r="A33" s="31"/>
      <c r="B33" s="387" t="s">
        <v>323</v>
      </c>
      <c r="C33" s="238"/>
      <c r="D33" s="241"/>
    </row>
    <row r="34" spans="1:4">
      <c r="A34" s="31"/>
      <c r="B34" s="382" t="s">
        <v>290</v>
      </c>
      <c r="C34" s="238"/>
      <c r="D34" s="241"/>
    </row>
    <row r="35" spans="1:4">
      <c r="A35" s="31"/>
      <c r="B35" s="235"/>
      <c r="C35" s="238"/>
      <c r="D35" s="241"/>
    </row>
    <row r="36" spans="1:4">
      <c r="A36" s="31"/>
      <c r="B36" s="235"/>
      <c r="C36" s="238"/>
      <c r="D36" s="241"/>
    </row>
    <row r="37" spans="1:4">
      <c r="A37" s="31"/>
      <c r="B37" s="235"/>
      <c r="C37" s="32"/>
      <c r="D37" s="241"/>
    </row>
    <row r="38" spans="1:4">
      <c r="A38" s="31"/>
      <c r="B38" s="242"/>
      <c r="C38" s="238"/>
      <c r="D38" s="241"/>
    </row>
    <row r="39" spans="1:4">
      <c r="A39" s="31"/>
      <c r="B39" s="31"/>
      <c r="C39" s="31"/>
      <c r="D39" s="31"/>
    </row>
    <row r="40" spans="1:4">
      <c r="A40" s="31"/>
      <c r="B40" s="31"/>
      <c r="C40" s="31"/>
      <c r="D40" s="31"/>
    </row>
    <row r="41" spans="1:4">
      <c r="A41" s="31"/>
      <c r="B41" s="31"/>
      <c r="C41" s="31"/>
      <c r="D41" s="31"/>
    </row>
    <row r="42" spans="1:4">
      <c r="A42" s="31"/>
      <c r="B42" s="233"/>
      <c r="C42" s="233"/>
      <c r="D42" s="233"/>
    </row>
    <row r="43" spans="1:4">
      <c r="A43" s="31"/>
      <c r="B43" s="235"/>
      <c r="C43" s="237"/>
      <c r="D43" s="241"/>
    </row>
    <row r="44" spans="1:4">
      <c r="A44" s="31"/>
      <c r="B44" s="235"/>
      <c r="C44" s="237"/>
      <c r="D44" s="241"/>
    </row>
    <row r="45" spans="1:4">
      <c r="A45" s="31"/>
      <c r="B45" s="235"/>
      <c r="C45" s="237"/>
      <c r="D45" s="241"/>
    </row>
    <row r="46" spans="1:4">
      <c r="A46" s="31"/>
      <c r="B46" s="235"/>
      <c r="C46" s="237"/>
      <c r="D46" s="241"/>
    </row>
    <row r="47" spans="1:4">
      <c r="A47" s="31"/>
      <c r="B47" s="235"/>
      <c r="C47" s="237"/>
      <c r="D47" s="241"/>
    </row>
    <row r="48" spans="1:4">
      <c r="A48" s="31"/>
      <c r="B48" s="235"/>
      <c r="C48" s="241"/>
      <c r="D48" s="241"/>
    </row>
    <row r="49" spans="1:4">
      <c r="A49" s="31"/>
      <c r="B49" s="243"/>
      <c r="C49" s="239"/>
      <c r="D49" s="241"/>
    </row>
    <row r="50" spans="1:4">
      <c r="A50" s="31"/>
      <c r="B50" s="31"/>
      <c r="C50" s="31"/>
      <c r="D50" s="31"/>
    </row>
    <row r="51" spans="1:4">
      <c r="A51" s="31"/>
      <c r="B51" s="31"/>
      <c r="C51" s="31"/>
      <c r="D51" s="31"/>
    </row>
    <row r="52" spans="1:4">
      <c r="A52" s="31"/>
      <c r="B52" s="31"/>
      <c r="C52" s="31"/>
      <c r="D52" s="31"/>
    </row>
    <row r="59" spans="1:4">
      <c r="D59" s="11"/>
    </row>
    <row r="60" spans="1:4">
      <c r="D60" s="11"/>
    </row>
    <row r="61" spans="1:4">
      <c r="D61" s="11"/>
    </row>
    <row r="62" spans="1:4">
      <c r="D62" s="11"/>
    </row>
    <row r="63" spans="1:4">
      <c r="D63" s="11"/>
    </row>
    <row r="64" spans="1:4">
      <c r="D64" s="11"/>
    </row>
    <row r="65" spans="3:6">
      <c r="C65" s="11"/>
      <c r="D65" s="11"/>
      <c r="E65" s="11"/>
      <c r="F65" s="1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1:I10"/>
  <sheetViews>
    <sheetView showGridLines="0" workbookViewId="0">
      <selection activeCell="A2" sqref="A2"/>
    </sheetView>
  </sheetViews>
  <sheetFormatPr baseColWidth="10" defaultRowHeight="15"/>
  <cols>
    <col min="2" max="2" width="35" bestFit="1" customWidth="1"/>
    <col min="3" max="3" width="14.5703125" bestFit="1" customWidth="1"/>
    <col min="4" max="4" width="12" bestFit="1" customWidth="1"/>
    <col min="5" max="6" width="9.140625" bestFit="1" customWidth="1"/>
    <col min="7" max="7" width="11.28515625" bestFit="1" customWidth="1"/>
    <col min="8" max="8" width="7.85546875" customWidth="1"/>
    <col min="9" max="9" width="4.28515625" bestFit="1" customWidth="1"/>
  </cols>
  <sheetData>
    <row r="1" spans="1:9" ht="15" customHeight="1">
      <c r="A1" s="342" t="s">
        <v>395</v>
      </c>
      <c r="C1" s="380"/>
      <c r="D1" s="380"/>
      <c r="E1" s="380"/>
      <c r="F1" s="380"/>
      <c r="G1" s="380"/>
      <c r="H1" s="380"/>
      <c r="I1" s="228"/>
    </row>
    <row r="2" spans="1:9" ht="15" customHeight="1">
      <c r="A2" s="342"/>
      <c r="C2" s="312"/>
      <c r="D2" s="312"/>
      <c r="E2" s="312"/>
      <c r="F2" s="312"/>
      <c r="G2" s="312"/>
      <c r="H2" s="312"/>
      <c r="I2" s="228"/>
    </row>
    <row r="3" spans="1:9" ht="90">
      <c r="A3" s="63"/>
      <c r="B3" s="294" t="s">
        <v>214</v>
      </c>
      <c r="C3" s="5" t="s">
        <v>209</v>
      </c>
      <c r="D3" s="5" t="s">
        <v>79</v>
      </c>
      <c r="E3" s="5" t="s">
        <v>142</v>
      </c>
      <c r="F3" s="5" t="s">
        <v>143</v>
      </c>
      <c r="G3" s="5" t="s">
        <v>88</v>
      </c>
      <c r="H3" s="5" t="s">
        <v>82</v>
      </c>
      <c r="I3" s="302" t="s">
        <v>0</v>
      </c>
    </row>
    <row r="4" spans="1:9" ht="33.75">
      <c r="A4" s="63"/>
      <c r="B4" s="303" t="s">
        <v>213</v>
      </c>
      <c r="C4" s="306">
        <v>76.53</v>
      </c>
      <c r="D4" s="307">
        <v>1.33</v>
      </c>
      <c r="E4" s="307" t="s">
        <v>35</v>
      </c>
      <c r="F4" s="307" t="s">
        <v>65</v>
      </c>
      <c r="G4" s="307">
        <v>12.38</v>
      </c>
      <c r="H4" s="307">
        <v>9.4700000000000006</v>
      </c>
      <c r="I4" s="8">
        <v>100</v>
      </c>
    </row>
    <row r="5" spans="1:9" ht="22.5">
      <c r="A5" s="63"/>
      <c r="B5" s="303" t="s">
        <v>210</v>
      </c>
      <c r="C5" s="308">
        <v>0.59</v>
      </c>
      <c r="D5" s="309">
        <v>76.27</v>
      </c>
      <c r="E5" s="309">
        <v>0.7</v>
      </c>
      <c r="F5" s="309">
        <v>1.32</v>
      </c>
      <c r="G5" s="309">
        <v>11.66</v>
      </c>
      <c r="H5" s="309">
        <v>9.4600000000000009</v>
      </c>
      <c r="I5" s="305">
        <v>100</v>
      </c>
    </row>
    <row r="6" spans="1:9">
      <c r="A6" s="301"/>
      <c r="B6" s="303" t="s">
        <v>211</v>
      </c>
      <c r="C6" s="308" t="s">
        <v>35</v>
      </c>
      <c r="D6" s="309">
        <v>1.1100000000000001</v>
      </c>
      <c r="E6" s="309">
        <v>52.2</v>
      </c>
      <c r="F6" s="309">
        <v>27.69</v>
      </c>
      <c r="G6" s="309">
        <v>8.2100000000000009</v>
      </c>
      <c r="H6" s="309">
        <v>10.48</v>
      </c>
      <c r="I6" s="305">
        <v>100</v>
      </c>
    </row>
    <row r="7" spans="1:9">
      <c r="B7" s="304" t="s">
        <v>212</v>
      </c>
      <c r="C7" s="310">
        <v>28.26</v>
      </c>
      <c r="D7" s="311">
        <v>8.94</v>
      </c>
      <c r="E7" s="311">
        <v>0.79</v>
      </c>
      <c r="F7" s="311">
        <v>0.8</v>
      </c>
      <c r="G7" s="311">
        <v>19.940000000000001</v>
      </c>
      <c r="H7" s="311">
        <v>41.27</v>
      </c>
      <c r="I7" s="244">
        <v>100</v>
      </c>
    </row>
    <row r="8" spans="1:9">
      <c r="A8" s="31"/>
      <c r="B8" s="388" t="s">
        <v>324</v>
      </c>
    </row>
    <row r="9" spans="1:9">
      <c r="B9" s="388" t="s">
        <v>323</v>
      </c>
    </row>
    <row r="10" spans="1:9">
      <c r="B10" s="381" t="s">
        <v>290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O29"/>
  <sheetViews>
    <sheetView showGridLines="0" workbookViewId="0"/>
  </sheetViews>
  <sheetFormatPr baseColWidth="10" defaultRowHeight="15"/>
  <cols>
    <col min="2" max="2" width="40" bestFit="1" customWidth="1"/>
    <col min="3" max="11" width="9.7109375" bestFit="1" customWidth="1"/>
  </cols>
  <sheetData>
    <row r="1" spans="1:15">
      <c r="A1" s="141" t="s">
        <v>377</v>
      </c>
    </row>
    <row r="3" spans="1:15" ht="15" customHeight="1">
      <c r="B3" s="418"/>
      <c r="C3" s="415">
        <v>2014</v>
      </c>
      <c r="D3" s="416"/>
      <c r="E3" s="416"/>
      <c r="F3" s="415">
        <v>2010</v>
      </c>
      <c r="G3" s="416"/>
      <c r="H3" s="417"/>
      <c r="I3" s="415" t="s">
        <v>36</v>
      </c>
      <c r="J3" s="416"/>
      <c r="K3" s="417"/>
    </row>
    <row r="4" spans="1:15" ht="33.75">
      <c r="B4" s="419"/>
      <c r="C4" s="39" t="s">
        <v>37</v>
      </c>
      <c r="D4" s="39" t="s">
        <v>38</v>
      </c>
      <c r="E4" s="39" t="s">
        <v>43</v>
      </c>
      <c r="F4" s="39" t="s">
        <v>37</v>
      </c>
      <c r="G4" s="39" t="s">
        <v>38</v>
      </c>
      <c r="H4" s="39" t="s">
        <v>43</v>
      </c>
      <c r="I4" s="39" t="s">
        <v>37</v>
      </c>
      <c r="J4" s="39" t="s">
        <v>38</v>
      </c>
      <c r="K4" s="39" t="s">
        <v>43</v>
      </c>
    </row>
    <row r="5" spans="1:15">
      <c r="B5" s="40" t="s">
        <v>39</v>
      </c>
      <c r="C5" s="41">
        <v>11250</v>
      </c>
      <c r="D5" s="41">
        <v>489200</v>
      </c>
      <c r="E5" s="41">
        <v>493000</v>
      </c>
      <c r="F5" s="41">
        <v>10600</v>
      </c>
      <c r="G5" s="41">
        <v>463200</v>
      </c>
      <c r="H5" s="41">
        <v>462900</v>
      </c>
      <c r="I5" s="42">
        <v>6.1343903359758402E-2</v>
      </c>
      <c r="J5" s="42">
        <v>5.6131943095222674E-2</v>
      </c>
      <c r="K5" s="58">
        <v>5.7119179032635671E-2</v>
      </c>
      <c r="N5" s="232"/>
    </row>
    <row r="6" spans="1:15">
      <c r="B6" s="43" t="s">
        <v>40</v>
      </c>
      <c r="C6" s="44">
        <v>2190</v>
      </c>
      <c r="D6" s="44">
        <v>107300</v>
      </c>
      <c r="E6" s="44">
        <v>107200</v>
      </c>
      <c r="F6" s="44">
        <v>2120</v>
      </c>
      <c r="G6" s="44">
        <v>106900</v>
      </c>
      <c r="H6" s="44">
        <v>106900</v>
      </c>
      <c r="I6" s="45">
        <v>3.4938621340887627E-2</v>
      </c>
      <c r="J6" s="45">
        <v>3.7413248031127823E-3</v>
      </c>
      <c r="K6" s="48">
        <v>3.2038133629475347E-3</v>
      </c>
      <c r="N6" s="232"/>
      <c r="O6" s="60"/>
    </row>
    <row r="7" spans="1:15">
      <c r="B7" s="46" t="s">
        <v>32</v>
      </c>
      <c r="C7" s="47">
        <v>1220</v>
      </c>
      <c r="D7" s="47">
        <v>69200</v>
      </c>
      <c r="E7" s="47">
        <v>70000</v>
      </c>
      <c r="F7" s="47">
        <v>1210</v>
      </c>
      <c r="G7" s="47">
        <v>69600</v>
      </c>
      <c r="H7" s="47">
        <v>70500</v>
      </c>
      <c r="I7" s="48">
        <v>4.1288191577208916E-3</v>
      </c>
      <c r="J7" s="48">
        <v>-5.1586389240142541E-3</v>
      </c>
      <c r="K7" s="48">
        <v>-6.9236250695556391E-3</v>
      </c>
      <c r="N7" s="232"/>
      <c r="O7" s="55"/>
    </row>
    <row r="8" spans="1:15">
      <c r="B8" s="46" t="s">
        <v>33</v>
      </c>
      <c r="C8" s="47">
        <v>410</v>
      </c>
      <c r="D8" s="47">
        <v>15600</v>
      </c>
      <c r="E8" s="47">
        <v>15200</v>
      </c>
      <c r="F8" s="47">
        <v>380</v>
      </c>
      <c r="G8" s="47">
        <v>15000</v>
      </c>
      <c r="H8" s="47">
        <v>14700</v>
      </c>
      <c r="I8" s="48">
        <v>8.1364829396325458E-2</v>
      </c>
      <c r="J8" s="48">
        <v>3.8307528029898556E-2</v>
      </c>
      <c r="K8" s="48">
        <v>3.2047233077824845E-2</v>
      </c>
      <c r="N8" s="232"/>
      <c r="O8" s="55"/>
    </row>
    <row r="9" spans="1:15">
      <c r="B9" s="46" t="s">
        <v>227</v>
      </c>
      <c r="C9" s="47">
        <v>200</v>
      </c>
      <c r="D9" s="47">
        <v>5700</v>
      </c>
      <c r="E9" s="47">
        <v>5700</v>
      </c>
      <c r="F9" s="47">
        <v>200</v>
      </c>
      <c r="G9" s="47">
        <v>5600</v>
      </c>
      <c r="H9" s="47">
        <v>5600</v>
      </c>
      <c r="I9" s="48">
        <v>2.0408163265306121E-2</v>
      </c>
      <c r="J9" s="48">
        <v>2.4835905623558632E-3</v>
      </c>
      <c r="K9" s="48">
        <v>1.8543791086843869E-2</v>
      </c>
      <c r="N9" s="232"/>
      <c r="O9" s="55"/>
    </row>
    <row r="10" spans="1:15">
      <c r="B10" s="46" t="s">
        <v>125</v>
      </c>
      <c r="C10" s="47">
        <v>140</v>
      </c>
      <c r="D10" s="47">
        <v>7400</v>
      </c>
      <c r="E10" s="47">
        <v>7100</v>
      </c>
      <c r="F10" s="47">
        <v>130</v>
      </c>
      <c r="G10" s="47">
        <v>7500</v>
      </c>
      <c r="H10" s="47">
        <v>7200</v>
      </c>
      <c r="I10" s="48">
        <v>2.2388059701492536E-2</v>
      </c>
      <c r="J10" s="48">
        <v>-1.585609593604264E-2</v>
      </c>
      <c r="K10" s="48">
        <v>-2.386783462754221E-2</v>
      </c>
      <c r="N10" s="232"/>
      <c r="O10" s="55"/>
    </row>
    <row r="11" spans="1:15">
      <c r="B11" s="46" t="s">
        <v>226</v>
      </c>
      <c r="C11" s="47">
        <v>120</v>
      </c>
      <c r="D11" s="47">
        <v>7600</v>
      </c>
      <c r="E11" s="47">
        <v>7200</v>
      </c>
      <c r="F11" s="47">
        <v>120</v>
      </c>
      <c r="G11" s="47">
        <v>7800</v>
      </c>
      <c r="H11" s="47">
        <v>7300</v>
      </c>
      <c r="I11" s="48">
        <v>-8.3333333333333332E-3</v>
      </c>
      <c r="J11" s="48">
        <v>-2.684649967886962E-2</v>
      </c>
      <c r="K11" s="48">
        <v>-1.6672178719964185E-2</v>
      </c>
      <c r="N11" s="232"/>
      <c r="O11" s="55"/>
    </row>
    <row r="12" spans="1:15">
      <c r="B12" s="49" t="s">
        <v>337</v>
      </c>
      <c r="C12" s="44">
        <v>1570</v>
      </c>
      <c r="D12" s="44">
        <v>50200</v>
      </c>
      <c r="E12" s="44">
        <v>51000</v>
      </c>
      <c r="F12" s="44">
        <v>1450</v>
      </c>
      <c r="G12" s="44">
        <v>43600</v>
      </c>
      <c r="H12" s="44">
        <v>44800</v>
      </c>
      <c r="I12" s="45">
        <v>8.1323225361819435E-2</v>
      </c>
      <c r="J12" s="45">
        <v>0.15171273762512599</v>
      </c>
      <c r="K12" s="48">
        <v>0.138662628036093</v>
      </c>
      <c r="N12" s="232"/>
      <c r="O12" s="55"/>
    </row>
    <row r="13" spans="1:15">
      <c r="B13" s="43" t="s">
        <v>41</v>
      </c>
      <c r="C13" s="44">
        <v>6250</v>
      </c>
      <c r="D13" s="44">
        <v>281700</v>
      </c>
      <c r="E13" s="44">
        <v>281900</v>
      </c>
      <c r="F13" s="44">
        <v>5910</v>
      </c>
      <c r="G13" s="44">
        <v>267300</v>
      </c>
      <c r="H13" s="44">
        <v>264400</v>
      </c>
      <c r="I13" s="45">
        <v>5.774767146486029E-2</v>
      </c>
      <c r="J13" s="45">
        <v>5.3637496118782102E-2</v>
      </c>
      <c r="K13" s="48">
        <v>7.5636981478953896E-2</v>
      </c>
      <c r="N13" s="232"/>
      <c r="O13" s="31"/>
    </row>
    <row r="14" spans="1:15">
      <c r="B14" s="46" t="s">
        <v>19</v>
      </c>
      <c r="C14" s="47">
        <v>1420</v>
      </c>
      <c r="D14" s="47">
        <v>119400</v>
      </c>
      <c r="E14" s="54">
        <v>122600</v>
      </c>
      <c r="F14" s="47">
        <v>1440</v>
      </c>
      <c r="G14" s="47">
        <v>116000</v>
      </c>
      <c r="H14" s="47">
        <v>117800</v>
      </c>
      <c r="I14" s="48">
        <v>-1.7313019390581719E-2</v>
      </c>
      <c r="J14" s="48">
        <v>2.8823610536477726E-2</v>
      </c>
      <c r="K14" s="48">
        <v>4.1092842341271238E-2</v>
      </c>
      <c r="N14" s="232"/>
      <c r="O14" s="55"/>
    </row>
    <row r="15" spans="1:15">
      <c r="B15" s="46" t="s">
        <v>338</v>
      </c>
      <c r="C15" s="47">
        <v>150</v>
      </c>
      <c r="D15" s="47">
        <v>11000</v>
      </c>
      <c r="E15" s="54">
        <v>8900</v>
      </c>
      <c r="F15" s="47">
        <v>130</v>
      </c>
      <c r="G15" s="47">
        <v>11000</v>
      </c>
      <c r="H15" s="47">
        <v>8100</v>
      </c>
      <c r="I15" s="48">
        <v>0.14503816793893129</v>
      </c>
      <c r="J15" s="48">
        <v>-4.2669087607807533E-3</v>
      </c>
      <c r="K15" s="48">
        <v>9.95717467971345E-2</v>
      </c>
      <c r="N15" s="232"/>
      <c r="O15" s="55"/>
    </row>
    <row r="16" spans="1:15">
      <c r="B16" s="46" t="s">
        <v>339</v>
      </c>
      <c r="C16" s="47">
        <v>4480</v>
      </c>
      <c r="D16" s="47">
        <v>146600</v>
      </c>
      <c r="E16" s="54">
        <v>144100</v>
      </c>
      <c r="F16" s="47">
        <v>4140</v>
      </c>
      <c r="G16" s="47">
        <v>135400</v>
      </c>
      <c r="H16" s="47">
        <v>133000</v>
      </c>
      <c r="I16" s="48">
        <v>8.0357142857142863E-2</v>
      </c>
      <c r="J16" s="48">
        <v>8.3063693985195697E-2</v>
      </c>
      <c r="K16" s="48">
        <v>8.3325876895846168E-2</v>
      </c>
      <c r="N16" s="232"/>
      <c r="O16" s="55"/>
    </row>
    <row r="17" spans="2:15">
      <c r="B17" s="50" t="s">
        <v>42</v>
      </c>
      <c r="C17" s="51">
        <v>1240</v>
      </c>
      <c r="D17" s="51">
        <v>50100</v>
      </c>
      <c r="E17" s="51">
        <v>52800</v>
      </c>
      <c r="F17" s="51">
        <v>1120</v>
      </c>
      <c r="G17" s="51">
        <v>45400</v>
      </c>
      <c r="H17" s="51">
        <v>46800</v>
      </c>
      <c r="I17" s="52">
        <v>0.10427807486631016</v>
      </c>
      <c r="J17" s="52">
        <v>0.10244900653508482</v>
      </c>
      <c r="K17" s="59">
        <v>0.128915669343525</v>
      </c>
      <c r="N17" s="232"/>
      <c r="O17" s="55"/>
    </row>
    <row r="18" spans="2:15">
      <c r="E18" s="11"/>
      <c r="H18" s="11"/>
      <c r="N18" s="60"/>
      <c r="O18" s="60"/>
    </row>
    <row r="19" spans="2:15">
      <c r="B19" s="382" t="s">
        <v>261</v>
      </c>
      <c r="D19" s="11"/>
      <c r="E19" s="11"/>
      <c r="H19" s="11"/>
    </row>
    <row r="20" spans="2:15">
      <c r="B20" s="382" t="s">
        <v>262</v>
      </c>
      <c r="E20" s="11"/>
      <c r="H20" s="11"/>
    </row>
    <row r="21" spans="2:15">
      <c r="B21" s="382" t="s">
        <v>263</v>
      </c>
    </row>
    <row r="22" spans="2:15">
      <c r="B22" s="382" t="s">
        <v>264</v>
      </c>
      <c r="J22" s="57"/>
    </row>
    <row r="23" spans="2:15">
      <c r="B23" s="382" t="s">
        <v>265</v>
      </c>
    </row>
    <row r="24" spans="2:15">
      <c r="B24" s="382" t="s">
        <v>266</v>
      </c>
      <c r="C24" s="38"/>
      <c r="D24" s="53"/>
    </row>
    <row r="25" spans="2:15">
      <c r="B25" s="382" t="s">
        <v>258</v>
      </c>
      <c r="C25" s="38"/>
      <c r="D25" s="53"/>
    </row>
    <row r="26" spans="2:15">
      <c r="B26" s="382" t="s">
        <v>259</v>
      </c>
      <c r="C26" s="38"/>
      <c r="D26" s="53"/>
    </row>
    <row r="27" spans="2:15">
      <c r="B27" s="56"/>
      <c r="C27" s="38"/>
      <c r="D27" s="53"/>
    </row>
    <row r="28" spans="2:15">
      <c r="B28" s="56"/>
      <c r="C28" s="38"/>
      <c r="D28" s="53"/>
    </row>
    <row r="29" spans="2:15">
      <c r="D29" s="11"/>
    </row>
  </sheetData>
  <mergeCells count="4">
    <mergeCell ref="I3:K3"/>
    <mergeCell ref="F3:H3"/>
    <mergeCell ref="B3:B4"/>
    <mergeCell ref="C3:E3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/>
  <dimension ref="A1:Q208"/>
  <sheetViews>
    <sheetView showGridLines="0" zoomScale="85" zoomScaleNormal="85" workbookViewId="0"/>
  </sheetViews>
  <sheetFormatPr baseColWidth="10" defaultRowHeight="15"/>
  <cols>
    <col min="1" max="1" width="41" customWidth="1"/>
    <col min="2" max="11" width="15.7109375" customWidth="1"/>
    <col min="12" max="23" width="6.85546875" bestFit="1" customWidth="1"/>
  </cols>
  <sheetData>
    <row r="1" spans="1:4">
      <c r="A1" s="141" t="s">
        <v>386</v>
      </c>
    </row>
    <row r="2" spans="1:4">
      <c r="A2" s="67"/>
      <c r="B2" s="440"/>
      <c r="C2" s="440"/>
      <c r="D2" s="440"/>
    </row>
    <row r="3" spans="1:4" ht="78.75">
      <c r="A3" s="68"/>
      <c r="B3" s="72" t="s">
        <v>49</v>
      </c>
      <c r="C3" s="72" t="s">
        <v>48</v>
      </c>
      <c r="D3" s="73" t="s">
        <v>92</v>
      </c>
    </row>
    <row r="4" spans="1:4">
      <c r="A4" s="69" t="s">
        <v>19</v>
      </c>
      <c r="B4" s="66">
        <v>20.67</v>
      </c>
      <c r="C4" s="101">
        <v>330</v>
      </c>
      <c r="D4" s="100" t="s">
        <v>35</v>
      </c>
    </row>
    <row r="5" spans="1:4">
      <c r="A5" s="69" t="s">
        <v>18</v>
      </c>
      <c r="B5" s="66">
        <v>0</v>
      </c>
      <c r="C5" s="101">
        <v>0</v>
      </c>
      <c r="D5" s="85">
        <v>0</v>
      </c>
    </row>
    <row r="6" spans="1:4">
      <c r="A6" s="69" t="s">
        <v>44</v>
      </c>
      <c r="B6" s="66">
        <v>38.61</v>
      </c>
      <c r="C6" s="101">
        <v>3010</v>
      </c>
      <c r="D6" s="85">
        <v>6.8426197458455515</v>
      </c>
    </row>
    <row r="7" spans="1:4">
      <c r="A7" s="69" t="s">
        <v>21</v>
      </c>
      <c r="B7" s="66">
        <v>24.98</v>
      </c>
      <c r="C7" s="101">
        <v>950</v>
      </c>
      <c r="D7" s="85">
        <v>2.7022414381613382</v>
      </c>
    </row>
    <row r="8" spans="1:4">
      <c r="A8" s="69" t="s">
        <v>22</v>
      </c>
      <c r="B8" s="66">
        <v>37.6</v>
      </c>
      <c r="C8" s="101">
        <v>780</v>
      </c>
      <c r="D8" s="85">
        <v>3.0844669408415055</v>
      </c>
    </row>
    <row r="9" spans="1:4">
      <c r="A9" s="69" t="s">
        <v>20</v>
      </c>
      <c r="B9" s="66">
        <v>47.5</v>
      </c>
      <c r="C9" s="101">
        <v>3060</v>
      </c>
      <c r="D9" s="85">
        <v>13.076364257937694</v>
      </c>
    </row>
    <row r="10" spans="1:4">
      <c r="A10" s="69" t="s">
        <v>45</v>
      </c>
      <c r="B10" s="66">
        <v>27.28</v>
      </c>
      <c r="C10" s="101">
        <v>160</v>
      </c>
      <c r="D10" s="85">
        <v>5.6457304163726185</v>
      </c>
    </row>
    <row r="11" spans="1:4">
      <c r="A11" s="69" t="s">
        <v>46</v>
      </c>
      <c r="B11" s="66">
        <v>28.37</v>
      </c>
      <c r="C11" s="101">
        <v>120</v>
      </c>
      <c r="D11" s="85">
        <v>3.6719706242350063</v>
      </c>
    </row>
    <row r="12" spans="1:4">
      <c r="A12" s="69" t="s">
        <v>47</v>
      </c>
      <c r="B12" s="66">
        <v>33.01</v>
      </c>
      <c r="C12" s="101">
        <v>20</v>
      </c>
      <c r="D12" s="85">
        <v>2.512562814070352</v>
      </c>
    </row>
    <row r="13" spans="1:4">
      <c r="A13" s="70" t="s">
        <v>23</v>
      </c>
      <c r="B13" s="71">
        <v>26.91</v>
      </c>
      <c r="C13" s="102">
        <v>430</v>
      </c>
      <c r="D13" s="86">
        <v>0.9664007191819306</v>
      </c>
    </row>
    <row r="14" spans="1:4">
      <c r="A14" s="382" t="s">
        <v>325</v>
      </c>
      <c r="B14" s="65"/>
      <c r="C14" s="31"/>
      <c r="D14" s="65"/>
    </row>
    <row r="15" spans="1:4">
      <c r="A15" s="382" t="s">
        <v>326</v>
      </c>
      <c r="B15" s="74"/>
      <c r="C15" s="74"/>
      <c r="D15" s="74"/>
    </row>
    <row r="16" spans="1:4">
      <c r="A16" s="382" t="s">
        <v>259</v>
      </c>
      <c r="B16" s="74"/>
      <c r="C16" s="74"/>
      <c r="D16" s="74"/>
    </row>
    <row r="17" spans="1:16">
      <c r="A17" s="108"/>
      <c r="B17" s="108"/>
      <c r="C17" s="108"/>
      <c r="D17" s="108"/>
      <c r="E17" s="108"/>
      <c r="F17" s="114"/>
      <c r="G17" s="390"/>
      <c r="H17" s="390"/>
      <c r="I17" s="103"/>
      <c r="J17" s="103"/>
      <c r="K17" s="390"/>
      <c r="L17" s="390"/>
      <c r="M17" s="390"/>
      <c r="N17" s="390"/>
      <c r="O17" s="114"/>
      <c r="P17" s="106"/>
    </row>
    <row r="18" spans="1:16" ht="34.5" customHeight="1">
      <c r="A18" s="436" t="s">
        <v>53</v>
      </c>
      <c r="B18" s="436" t="s">
        <v>17</v>
      </c>
      <c r="C18" s="436"/>
      <c r="D18" s="436" t="s">
        <v>25</v>
      </c>
      <c r="E18" s="436"/>
      <c r="F18" s="436" t="s">
        <v>51</v>
      </c>
      <c r="G18" s="436"/>
      <c r="H18" s="436" t="s">
        <v>50</v>
      </c>
      <c r="I18" s="436"/>
      <c r="J18" s="436" t="s">
        <v>94</v>
      </c>
      <c r="K18" s="436"/>
    </row>
    <row r="19" spans="1:16">
      <c r="A19" s="436"/>
      <c r="B19" s="389" t="s">
        <v>52</v>
      </c>
      <c r="C19" s="389" t="s">
        <v>24</v>
      </c>
      <c r="D19" s="389" t="s">
        <v>52</v>
      </c>
      <c r="E19" s="389" t="s">
        <v>24</v>
      </c>
      <c r="F19" s="389" t="s">
        <v>52</v>
      </c>
      <c r="G19" s="389" t="s">
        <v>24</v>
      </c>
      <c r="H19" s="389" t="s">
        <v>52</v>
      </c>
      <c r="I19" s="389" t="s">
        <v>24</v>
      </c>
      <c r="J19" s="389" t="s">
        <v>52</v>
      </c>
      <c r="K19" s="391" t="s">
        <v>24</v>
      </c>
    </row>
    <row r="20" spans="1:16">
      <c r="A20" s="138" t="s">
        <v>19</v>
      </c>
      <c r="B20" s="393">
        <v>56</v>
      </c>
      <c r="C20" s="393">
        <v>57</v>
      </c>
      <c r="D20" s="393">
        <v>30</v>
      </c>
      <c r="E20" s="393">
        <v>25</v>
      </c>
      <c r="F20" s="393">
        <v>7</v>
      </c>
      <c r="G20" s="393">
        <v>14</v>
      </c>
      <c r="H20" s="393">
        <v>1</v>
      </c>
      <c r="I20" s="393">
        <v>1</v>
      </c>
      <c r="J20" s="393">
        <v>5</v>
      </c>
      <c r="K20" s="394">
        <v>2</v>
      </c>
    </row>
    <row r="21" spans="1:16">
      <c r="A21" s="392" t="s">
        <v>18</v>
      </c>
      <c r="B21" s="395">
        <v>89</v>
      </c>
      <c r="C21" s="395">
        <v>90</v>
      </c>
      <c r="D21" s="395">
        <v>1</v>
      </c>
      <c r="E21" s="395" t="s">
        <v>65</v>
      </c>
      <c r="F21" s="395" t="s">
        <v>65</v>
      </c>
      <c r="G21" s="395" t="s">
        <v>65</v>
      </c>
      <c r="H21" s="395">
        <v>9</v>
      </c>
      <c r="I21" s="395">
        <v>10</v>
      </c>
      <c r="J21" s="395" t="s">
        <v>35</v>
      </c>
      <c r="K21" s="396" t="s">
        <v>65</v>
      </c>
    </row>
    <row r="22" spans="1:16">
      <c r="A22" s="392" t="s">
        <v>93</v>
      </c>
      <c r="B22" s="395">
        <v>12</v>
      </c>
      <c r="C22" s="395">
        <v>9</v>
      </c>
      <c r="D22" s="395">
        <v>46</v>
      </c>
      <c r="E22" s="395">
        <v>30</v>
      </c>
      <c r="F22" s="395">
        <v>24</v>
      </c>
      <c r="G22" s="395">
        <v>42</v>
      </c>
      <c r="H22" s="395">
        <v>1</v>
      </c>
      <c r="I22" s="395" t="s">
        <v>35</v>
      </c>
      <c r="J22" s="395">
        <v>17</v>
      </c>
      <c r="K22" s="396">
        <v>19</v>
      </c>
    </row>
    <row r="23" spans="1:16">
      <c r="A23" s="392" t="s">
        <v>59</v>
      </c>
      <c r="B23" s="395">
        <v>25</v>
      </c>
      <c r="C23" s="395">
        <v>20</v>
      </c>
      <c r="D23" s="395">
        <v>47</v>
      </c>
      <c r="E23" s="395">
        <v>38</v>
      </c>
      <c r="F23" s="395">
        <v>22</v>
      </c>
      <c r="G23" s="395">
        <v>37</v>
      </c>
      <c r="H23" s="395" t="s">
        <v>35</v>
      </c>
      <c r="I23" s="395" t="s">
        <v>65</v>
      </c>
      <c r="J23" s="395">
        <v>6</v>
      </c>
      <c r="K23" s="396">
        <v>5</v>
      </c>
    </row>
    <row r="24" spans="1:16">
      <c r="A24" s="392" t="s">
        <v>22</v>
      </c>
      <c r="B24" s="395">
        <v>4</v>
      </c>
      <c r="C24" s="395">
        <v>4</v>
      </c>
      <c r="D24" s="395">
        <v>23</v>
      </c>
      <c r="E24" s="395">
        <v>15</v>
      </c>
      <c r="F24" s="395">
        <v>6</v>
      </c>
      <c r="G24" s="395">
        <v>12</v>
      </c>
      <c r="H24" s="395" t="s">
        <v>65</v>
      </c>
      <c r="I24" s="395" t="s">
        <v>65</v>
      </c>
      <c r="J24" s="395">
        <v>67</v>
      </c>
      <c r="K24" s="396">
        <v>69</v>
      </c>
    </row>
    <row r="25" spans="1:16">
      <c r="A25" s="392" t="s">
        <v>20</v>
      </c>
      <c r="B25" s="395">
        <v>12</v>
      </c>
      <c r="C25" s="395">
        <v>7</v>
      </c>
      <c r="D25" s="395">
        <v>28</v>
      </c>
      <c r="E25" s="395">
        <v>20</v>
      </c>
      <c r="F25" s="395">
        <v>15</v>
      </c>
      <c r="G25" s="395">
        <v>24</v>
      </c>
      <c r="H25" s="395">
        <v>1</v>
      </c>
      <c r="I25" s="395" t="s">
        <v>35</v>
      </c>
      <c r="J25" s="395">
        <v>45</v>
      </c>
      <c r="K25" s="396">
        <v>49</v>
      </c>
    </row>
    <row r="26" spans="1:16">
      <c r="A26" s="392" t="s">
        <v>28</v>
      </c>
      <c r="B26" s="395">
        <v>68</v>
      </c>
      <c r="C26" s="395">
        <v>59</v>
      </c>
      <c r="D26" s="395">
        <v>24</v>
      </c>
      <c r="E26" s="395">
        <v>28</v>
      </c>
      <c r="F26" s="395">
        <v>4</v>
      </c>
      <c r="G26" s="395">
        <v>11</v>
      </c>
      <c r="H26" s="395">
        <v>2</v>
      </c>
      <c r="I26" s="395" t="s">
        <v>65</v>
      </c>
      <c r="J26" s="395">
        <v>2</v>
      </c>
      <c r="K26" s="396">
        <v>2</v>
      </c>
    </row>
    <row r="27" spans="1:16">
      <c r="A27" s="113" t="s">
        <v>23</v>
      </c>
      <c r="B27" s="397">
        <v>73</v>
      </c>
      <c r="C27" s="397">
        <v>70</v>
      </c>
      <c r="D27" s="397">
        <v>9</v>
      </c>
      <c r="E27" s="397">
        <v>7</v>
      </c>
      <c r="F27" s="397">
        <v>5</v>
      </c>
      <c r="G27" s="397">
        <v>12</v>
      </c>
      <c r="H27" s="397">
        <v>4</v>
      </c>
      <c r="I27" s="397">
        <v>1</v>
      </c>
      <c r="J27" s="397">
        <v>9</v>
      </c>
      <c r="K27" s="398">
        <v>10</v>
      </c>
    </row>
    <row r="28" spans="1:16">
      <c r="A28" s="382" t="s">
        <v>327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6"/>
    </row>
    <row r="29" spans="1:16">
      <c r="A29" s="382" t="s">
        <v>328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6"/>
    </row>
    <row r="30" spans="1:16">
      <c r="A30" s="382" t="s">
        <v>259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6"/>
    </row>
    <row r="31" spans="1:16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6"/>
    </row>
    <row r="32" spans="1:16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6"/>
    </row>
    <row r="33" spans="1:17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6"/>
    </row>
    <row r="34" spans="1:17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6"/>
    </row>
    <row r="35" spans="1:17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6"/>
    </row>
    <row r="36" spans="1:17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6"/>
    </row>
    <row r="37" spans="1:17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6"/>
    </row>
    <row r="38" spans="1:17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6"/>
    </row>
    <row r="39" spans="1:17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6"/>
    </row>
    <row r="40" spans="1:17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6"/>
    </row>
    <row r="41" spans="1:17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6"/>
    </row>
    <row r="42" spans="1:17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6"/>
    </row>
    <row r="43" spans="1:17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1:17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1:17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1:17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1:17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2:17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2:17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2:17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2:17"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2:17"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2:17"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2:17"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2:17"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2:17"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2:17"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2:17"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2:17"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2:17"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2:17"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2:17"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2:17"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2:17"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2:17"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2:17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2:17"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2:17"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2:17"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2:17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2:17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2:17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</sheetData>
  <mergeCells count="7">
    <mergeCell ref="B2:D2"/>
    <mergeCell ref="A18:A19"/>
    <mergeCell ref="F18:G18"/>
    <mergeCell ref="H18:I18"/>
    <mergeCell ref="J18:K18"/>
    <mergeCell ref="B18:C18"/>
    <mergeCell ref="D18:E18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AH131"/>
  <sheetViews>
    <sheetView showGridLines="0" zoomScale="90" zoomScaleNormal="90" workbookViewId="0"/>
  </sheetViews>
  <sheetFormatPr baseColWidth="10" defaultRowHeight="15"/>
  <cols>
    <col min="2" max="2" width="52.7109375" customWidth="1"/>
    <col min="3" max="3" width="14.28515625" bestFit="1" customWidth="1"/>
    <col min="4" max="4" width="14.140625" bestFit="1" customWidth="1"/>
    <col min="5" max="5" width="13.28515625" bestFit="1" customWidth="1"/>
    <col min="6" max="6" width="10.140625" bestFit="1" customWidth="1"/>
    <col min="7" max="7" width="14.42578125" bestFit="1" customWidth="1"/>
    <col min="8" max="8" width="12.140625" bestFit="1" customWidth="1"/>
    <col min="9" max="9" width="10" bestFit="1" customWidth="1"/>
    <col min="10" max="10" width="10.85546875" bestFit="1" customWidth="1"/>
    <col min="13" max="13" width="52.7109375" customWidth="1"/>
    <col min="14" max="14" width="14.28515625" bestFit="1" customWidth="1"/>
    <col min="15" max="15" width="14.5703125" bestFit="1" customWidth="1"/>
    <col min="16" max="16" width="13.7109375" bestFit="1" customWidth="1"/>
    <col min="17" max="17" width="9.28515625" bestFit="1" customWidth="1"/>
    <col min="18" max="18" width="10.7109375" bestFit="1" customWidth="1"/>
    <col min="19" max="19" width="12.140625" bestFit="1" customWidth="1"/>
    <col min="20" max="20" width="10" bestFit="1" customWidth="1"/>
    <col min="21" max="21" width="10.85546875" bestFit="1" customWidth="1"/>
    <col min="26" max="26" width="53.42578125" customWidth="1"/>
  </cols>
  <sheetData>
    <row r="1" spans="1:34" ht="16.5">
      <c r="A1" s="407" t="s">
        <v>341</v>
      </c>
      <c r="B1" s="230"/>
      <c r="C1" s="11"/>
      <c r="D1" s="11"/>
      <c r="E1" s="11"/>
      <c r="F1" s="11"/>
      <c r="G1" s="11"/>
      <c r="H1" s="11"/>
      <c r="I1" s="11"/>
      <c r="J1" s="1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4" ht="56.25">
      <c r="B2" s="284" t="s">
        <v>186</v>
      </c>
      <c r="C2" s="245" t="s">
        <v>187</v>
      </c>
      <c r="D2" s="245" t="s">
        <v>188</v>
      </c>
      <c r="E2" s="274" t="s">
        <v>189</v>
      </c>
      <c r="F2" s="274" t="s">
        <v>190</v>
      </c>
      <c r="G2" s="274" t="s">
        <v>191</v>
      </c>
      <c r="H2" s="274" t="s">
        <v>192</v>
      </c>
      <c r="I2" s="274" t="s">
        <v>193</v>
      </c>
      <c r="J2" s="274" t="s">
        <v>194</v>
      </c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216"/>
      <c r="AG2" s="216"/>
      <c r="AH2" s="216"/>
    </row>
    <row r="3" spans="1:34" ht="15" customHeight="1">
      <c r="B3" s="285" t="s">
        <v>15</v>
      </c>
      <c r="C3" s="223"/>
      <c r="D3" s="223"/>
      <c r="E3" s="223"/>
      <c r="F3" s="223"/>
      <c r="G3" s="223"/>
      <c r="H3" s="223"/>
      <c r="I3" s="286"/>
      <c r="J3" s="223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216"/>
      <c r="AG3" s="216"/>
      <c r="AH3" s="216"/>
    </row>
    <row r="4" spans="1:34" ht="30" customHeight="1">
      <c r="B4" s="10" t="s">
        <v>19</v>
      </c>
      <c r="C4" s="54">
        <v>75.209999999999994</v>
      </c>
      <c r="D4" s="54">
        <v>17.84</v>
      </c>
      <c r="E4" s="54">
        <v>95.81</v>
      </c>
      <c r="F4" s="54">
        <v>70.849999999999994</v>
      </c>
      <c r="G4" s="54">
        <v>93.63</v>
      </c>
      <c r="H4" s="54">
        <v>98.67</v>
      </c>
      <c r="I4" s="54">
        <v>95.85</v>
      </c>
      <c r="J4" s="54">
        <v>6.99</v>
      </c>
      <c r="K4" s="1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216"/>
      <c r="AG4" s="216"/>
      <c r="AH4" s="216"/>
    </row>
    <row r="5" spans="1:34" ht="30" customHeight="1">
      <c r="B5" s="10" t="s">
        <v>195</v>
      </c>
      <c r="C5" s="54">
        <v>95.15</v>
      </c>
      <c r="D5" s="54">
        <v>3.23</v>
      </c>
      <c r="E5" s="54">
        <v>94.88</v>
      </c>
      <c r="F5" s="54">
        <v>94.26</v>
      </c>
      <c r="G5" s="54">
        <v>93.66</v>
      </c>
      <c r="H5" s="54">
        <v>94.95</v>
      </c>
      <c r="I5" s="54">
        <v>84.86</v>
      </c>
      <c r="J5" s="54">
        <v>0.27</v>
      </c>
      <c r="K5" s="1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216"/>
      <c r="AG5" s="216"/>
      <c r="AH5" s="216"/>
    </row>
    <row r="6" spans="1:34" ht="15" customHeight="1">
      <c r="B6" s="10" t="s">
        <v>196</v>
      </c>
      <c r="C6" s="54">
        <v>52.69</v>
      </c>
      <c r="D6" s="54">
        <v>34.61</v>
      </c>
      <c r="E6" s="54">
        <v>79.52</v>
      </c>
      <c r="F6" s="54">
        <v>37.299999999999997</v>
      </c>
      <c r="G6" s="54">
        <v>44.03</v>
      </c>
      <c r="H6" s="54">
        <v>94.75</v>
      </c>
      <c r="I6" s="54">
        <v>52.08</v>
      </c>
      <c r="J6" s="54">
        <v>40.21</v>
      </c>
      <c r="K6" s="1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216"/>
      <c r="AG6" s="216"/>
      <c r="AH6" s="216"/>
    </row>
    <row r="7" spans="1:34">
      <c r="B7" s="10" t="s">
        <v>123</v>
      </c>
      <c r="C7" s="54">
        <v>61.17</v>
      </c>
      <c r="D7" s="54">
        <v>24.99</v>
      </c>
      <c r="E7" s="54">
        <v>93.06</v>
      </c>
      <c r="F7" s="54">
        <v>60.88</v>
      </c>
      <c r="G7" s="54">
        <v>83.75</v>
      </c>
      <c r="H7" s="54">
        <v>98.05</v>
      </c>
      <c r="I7" s="54">
        <v>87.99</v>
      </c>
      <c r="J7" s="54">
        <v>16.600000000000001</v>
      </c>
      <c r="K7" s="1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216"/>
      <c r="AG7" s="216"/>
      <c r="AH7" s="216"/>
    </row>
    <row r="8" spans="1:34" ht="30" customHeight="1">
      <c r="B8" s="10" t="s">
        <v>60</v>
      </c>
      <c r="C8" s="54">
        <v>42.86</v>
      </c>
      <c r="D8" s="54">
        <v>36.51</v>
      </c>
      <c r="E8" s="54">
        <v>35.4</v>
      </c>
      <c r="F8" s="54">
        <v>17.38</v>
      </c>
      <c r="G8" s="54">
        <v>10.92</v>
      </c>
      <c r="H8" s="54">
        <v>60.15</v>
      </c>
      <c r="I8" s="54">
        <v>7.62</v>
      </c>
      <c r="J8" s="54">
        <v>82.06</v>
      </c>
      <c r="K8" s="1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216"/>
      <c r="AG8" s="216"/>
      <c r="AH8" s="216"/>
    </row>
    <row r="9" spans="1:34">
      <c r="B9" s="10" t="s">
        <v>130</v>
      </c>
      <c r="C9" s="54">
        <v>41.79</v>
      </c>
      <c r="D9" s="54">
        <v>43.49</v>
      </c>
      <c r="E9" s="54">
        <v>63.33</v>
      </c>
      <c r="F9" s="54">
        <v>36.770000000000003</v>
      </c>
      <c r="G9" s="54">
        <v>24.82</v>
      </c>
      <c r="H9" s="54">
        <v>83.48</v>
      </c>
      <c r="I9" s="54">
        <v>23.04</v>
      </c>
      <c r="J9" s="54">
        <v>63.25</v>
      </c>
      <c r="K9" s="1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216"/>
      <c r="AG9" s="216"/>
      <c r="AH9" s="216"/>
    </row>
    <row r="10" spans="1:34" ht="22.5">
      <c r="B10" s="10" t="s">
        <v>197</v>
      </c>
      <c r="C10" s="54">
        <v>72.06</v>
      </c>
      <c r="D10" s="54">
        <v>15.58</v>
      </c>
      <c r="E10" s="54">
        <v>98.59</v>
      </c>
      <c r="F10" s="54">
        <v>97.59</v>
      </c>
      <c r="G10" s="54">
        <v>96.9</v>
      </c>
      <c r="H10" s="54">
        <v>99.7</v>
      </c>
      <c r="I10" s="54">
        <v>98.68</v>
      </c>
      <c r="J10" s="54">
        <v>2.5299999999999998</v>
      </c>
      <c r="K10" s="1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216"/>
      <c r="AG10" s="216"/>
      <c r="AH10" s="216"/>
    </row>
    <row r="11" spans="1:34" ht="15" customHeight="1">
      <c r="B11" s="10" t="s">
        <v>198</v>
      </c>
      <c r="C11" s="54">
        <v>55.4</v>
      </c>
      <c r="D11" s="54">
        <v>27.45</v>
      </c>
      <c r="E11" s="54">
        <v>83.24</v>
      </c>
      <c r="F11" s="54">
        <v>47.26</v>
      </c>
      <c r="G11" s="54">
        <v>61.77</v>
      </c>
      <c r="H11" s="54">
        <v>96.94</v>
      </c>
      <c r="I11" s="54">
        <v>64.39</v>
      </c>
      <c r="J11" s="54">
        <v>32.61</v>
      </c>
      <c r="K11" s="1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216"/>
      <c r="AG11" s="216"/>
      <c r="AH11" s="216"/>
    </row>
    <row r="12" spans="1:34" ht="15" customHeight="1">
      <c r="B12" s="10" t="s">
        <v>199</v>
      </c>
      <c r="C12" s="54">
        <v>63.51</v>
      </c>
      <c r="D12" s="54">
        <v>18.91</v>
      </c>
      <c r="E12" s="54">
        <v>91.4</v>
      </c>
      <c r="F12" s="54">
        <v>75.06</v>
      </c>
      <c r="G12" s="54">
        <v>79.8</v>
      </c>
      <c r="H12" s="54">
        <v>96.9</v>
      </c>
      <c r="I12" s="54">
        <v>73.94</v>
      </c>
      <c r="J12" s="54">
        <v>16.78</v>
      </c>
      <c r="K12" s="1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216"/>
      <c r="AG12" s="216"/>
      <c r="AH12" s="216"/>
    </row>
    <row r="13" spans="1:34" ht="15" customHeight="1">
      <c r="B13" s="287" t="s">
        <v>200</v>
      </c>
      <c r="C13" s="54">
        <v>62.75</v>
      </c>
      <c r="D13" s="54">
        <v>21.17</v>
      </c>
      <c r="E13" s="54">
        <v>85.18</v>
      </c>
      <c r="F13" s="54">
        <v>49.72</v>
      </c>
      <c r="G13" s="54">
        <v>51.91</v>
      </c>
      <c r="H13" s="54">
        <v>93.83</v>
      </c>
      <c r="I13" s="54">
        <v>57.9</v>
      </c>
      <c r="J13" s="54">
        <v>30.02</v>
      </c>
      <c r="K13" s="1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216"/>
      <c r="AG13" s="216"/>
      <c r="AH13" s="216"/>
    </row>
    <row r="14" spans="1:34" ht="22.5">
      <c r="B14" s="10" t="s">
        <v>144</v>
      </c>
      <c r="C14" s="54">
        <v>64.73</v>
      </c>
      <c r="D14" s="54">
        <v>19.09</v>
      </c>
      <c r="E14" s="54">
        <v>94.28</v>
      </c>
      <c r="F14" s="54">
        <v>83.18</v>
      </c>
      <c r="G14" s="54">
        <v>89.42</v>
      </c>
      <c r="H14" s="54">
        <v>95.58</v>
      </c>
      <c r="I14" s="54">
        <v>85.99</v>
      </c>
      <c r="J14" s="54">
        <v>13.08</v>
      </c>
      <c r="K14" s="1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216"/>
      <c r="AG14" s="216"/>
      <c r="AH14" s="216"/>
    </row>
    <row r="15" spans="1:34">
      <c r="B15" s="288" t="s">
        <v>16</v>
      </c>
      <c r="C15" s="289"/>
      <c r="D15" s="290"/>
      <c r="E15" s="290"/>
      <c r="F15" s="290"/>
      <c r="G15" s="290"/>
      <c r="H15" s="290"/>
      <c r="I15" s="290"/>
      <c r="J15" s="290"/>
      <c r="K15" s="1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216"/>
      <c r="AG15" s="216"/>
      <c r="AH15" s="216"/>
    </row>
    <row r="16" spans="1:34">
      <c r="B16" s="10" t="s">
        <v>138</v>
      </c>
      <c r="C16" s="54">
        <v>50.43</v>
      </c>
      <c r="D16" s="54">
        <v>30.11</v>
      </c>
      <c r="E16" s="54">
        <v>79.2</v>
      </c>
      <c r="F16" s="54">
        <v>51.53</v>
      </c>
      <c r="G16" s="54">
        <v>60.46</v>
      </c>
      <c r="H16" s="54">
        <v>91.88</v>
      </c>
      <c r="I16" s="54">
        <v>70.77</v>
      </c>
      <c r="J16" s="54">
        <v>23.56</v>
      </c>
      <c r="K16" s="1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G16" s="216"/>
      <c r="AH16" s="216"/>
    </row>
    <row r="17" spans="2:34">
      <c r="B17" s="10" t="s">
        <v>139</v>
      </c>
      <c r="C17" s="54">
        <v>41.47</v>
      </c>
      <c r="D17" s="54">
        <v>54.4</v>
      </c>
      <c r="E17" s="54">
        <v>96.06</v>
      </c>
      <c r="F17" s="54">
        <v>92.78</v>
      </c>
      <c r="G17" s="54">
        <v>93.84</v>
      </c>
      <c r="H17" s="54">
        <v>98.03</v>
      </c>
      <c r="I17" s="54">
        <v>96.55</v>
      </c>
      <c r="J17" s="54">
        <v>3.66</v>
      </c>
      <c r="K17" s="1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G17" s="216"/>
      <c r="AH17" s="216"/>
    </row>
    <row r="18" spans="2:34">
      <c r="B18" s="10" t="s">
        <v>29</v>
      </c>
      <c r="C18" s="54">
        <v>51.74</v>
      </c>
      <c r="D18" s="54">
        <v>20.07</v>
      </c>
      <c r="E18" s="54">
        <v>16.010000000000002</v>
      </c>
      <c r="F18" s="54">
        <v>4.72</v>
      </c>
      <c r="G18" s="54">
        <v>6.5</v>
      </c>
      <c r="H18" s="54">
        <v>34.32</v>
      </c>
      <c r="I18" s="54">
        <v>3.6</v>
      </c>
      <c r="J18" s="54">
        <v>87.47</v>
      </c>
      <c r="K18" s="1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G18" s="216"/>
      <c r="AH18" s="216"/>
    </row>
    <row r="19" spans="2:34">
      <c r="B19" s="10" t="s">
        <v>30</v>
      </c>
      <c r="C19" s="54">
        <v>69.33</v>
      </c>
      <c r="D19" s="54">
        <v>15.63</v>
      </c>
      <c r="E19" s="54">
        <v>74.75</v>
      </c>
      <c r="F19" s="54">
        <v>58.49</v>
      </c>
      <c r="G19" s="54">
        <v>40.549999999999997</v>
      </c>
      <c r="H19" s="54">
        <v>79.38</v>
      </c>
      <c r="I19" s="54">
        <v>36.770000000000003</v>
      </c>
      <c r="J19" s="54">
        <v>32.96</v>
      </c>
      <c r="K19" s="11" t="s">
        <v>201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G19" s="216"/>
      <c r="AH19" s="216"/>
    </row>
    <row r="20" spans="2:34">
      <c r="B20" s="10" t="s">
        <v>202</v>
      </c>
      <c r="C20" s="54">
        <v>59.52</v>
      </c>
      <c r="D20" s="54">
        <v>19.84</v>
      </c>
      <c r="E20" s="54">
        <v>84.92</v>
      </c>
      <c r="F20" s="54">
        <v>70.72</v>
      </c>
      <c r="G20" s="54">
        <v>44.78</v>
      </c>
      <c r="H20" s="54">
        <v>86.48</v>
      </c>
      <c r="I20" s="54">
        <v>70.62</v>
      </c>
      <c r="J20" s="54">
        <v>22</v>
      </c>
      <c r="K20" s="1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G20" s="216"/>
      <c r="AH20" s="216"/>
    </row>
    <row r="21" spans="2:34">
      <c r="B21" s="10" t="s">
        <v>203</v>
      </c>
      <c r="C21" s="54">
        <v>81.59</v>
      </c>
      <c r="D21" s="54">
        <v>12.58</v>
      </c>
      <c r="E21" s="54">
        <v>77.510000000000005</v>
      </c>
      <c r="F21" s="54">
        <v>76.63</v>
      </c>
      <c r="G21" s="54">
        <v>86.26</v>
      </c>
      <c r="H21" s="54">
        <v>97.13</v>
      </c>
      <c r="I21" s="54">
        <v>91.17</v>
      </c>
      <c r="J21" s="54">
        <v>7.18</v>
      </c>
      <c r="K21" s="1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G21" s="216"/>
      <c r="AH21" s="216"/>
    </row>
    <row r="22" spans="2:34">
      <c r="B22" s="10" t="s">
        <v>204</v>
      </c>
      <c r="C22" s="291">
        <v>64.67</v>
      </c>
      <c r="D22" s="291">
        <v>15.06</v>
      </c>
      <c r="E22" s="291">
        <v>70.3</v>
      </c>
      <c r="F22" s="291">
        <v>72.069999999999993</v>
      </c>
      <c r="G22" s="291">
        <v>65.260000000000005</v>
      </c>
      <c r="H22" s="291">
        <v>90.86</v>
      </c>
      <c r="I22" s="54">
        <v>74.38</v>
      </c>
      <c r="J22" s="54">
        <v>20.14</v>
      </c>
      <c r="K22" s="1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G22" s="216"/>
      <c r="AH22" s="216"/>
    </row>
    <row r="23" spans="2:34">
      <c r="B23" s="10" t="s">
        <v>205</v>
      </c>
      <c r="C23" s="291">
        <v>20.9</v>
      </c>
      <c r="D23" s="291">
        <v>69.31</v>
      </c>
      <c r="E23" s="291">
        <v>51.83</v>
      </c>
      <c r="F23" s="291">
        <v>38.33</v>
      </c>
      <c r="G23" s="291">
        <v>24.92</v>
      </c>
      <c r="H23" s="291">
        <v>93.62</v>
      </c>
      <c r="I23" s="54">
        <v>37.450000000000003</v>
      </c>
      <c r="J23" s="54">
        <v>60.77</v>
      </c>
      <c r="K23" s="1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G23" s="216"/>
      <c r="AH23" s="216"/>
    </row>
    <row r="24" spans="2:34">
      <c r="B24" s="10" t="s">
        <v>206</v>
      </c>
      <c r="C24" s="291">
        <v>57.45</v>
      </c>
      <c r="D24" s="291">
        <v>21.9</v>
      </c>
      <c r="E24" s="291">
        <v>32.57</v>
      </c>
      <c r="F24" s="291">
        <v>0</v>
      </c>
      <c r="G24" s="291">
        <v>33.96</v>
      </c>
      <c r="H24" s="291">
        <v>58.7</v>
      </c>
      <c r="I24" s="54">
        <v>21.94</v>
      </c>
      <c r="J24" s="54">
        <v>48.52</v>
      </c>
      <c r="K24" s="1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G24" s="216"/>
      <c r="AH24" s="216"/>
    </row>
    <row r="25" spans="2:34">
      <c r="B25" s="10" t="s">
        <v>207</v>
      </c>
      <c r="C25" s="291">
        <v>55.06</v>
      </c>
      <c r="D25" s="291">
        <v>34.340000000000003</v>
      </c>
      <c r="E25" s="291">
        <v>78.569999999999993</v>
      </c>
      <c r="F25" s="291">
        <v>64.63</v>
      </c>
      <c r="G25" s="291">
        <v>59.44</v>
      </c>
      <c r="H25" s="291">
        <v>89.73</v>
      </c>
      <c r="I25" s="54">
        <v>64.75</v>
      </c>
      <c r="J25" s="54">
        <v>28.2</v>
      </c>
      <c r="K25" s="1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G25" s="216"/>
      <c r="AH25" s="216"/>
    </row>
    <row r="26" spans="2:34">
      <c r="B26" s="10" t="s">
        <v>141</v>
      </c>
      <c r="C26" s="54">
        <v>68.45</v>
      </c>
      <c r="D26" s="54">
        <v>16.97</v>
      </c>
      <c r="E26" s="54">
        <v>92.06</v>
      </c>
      <c r="F26" s="54">
        <v>82.67</v>
      </c>
      <c r="G26" s="54">
        <v>79.75</v>
      </c>
      <c r="H26" s="54">
        <v>95.37</v>
      </c>
      <c r="I26" s="54">
        <v>82.74</v>
      </c>
      <c r="J26" s="54">
        <v>8.67</v>
      </c>
      <c r="K26" s="1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216"/>
      <c r="AG26" s="216"/>
      <c r="AH26" s="216"/>
    </row>
    <row r="27" spans="2:34" ht="15" customHeight="1">
      <c r="C27" s="11"/>
      <c r="D27" s="11"/>
      <c r="E27" s="11"/>
      <c r="F27" s="11"/>
      <c r="G27" s="11"/>
      <c r="H27" s="11"/>
      <c r="I27" s="11"/>
      <c r="J27" s="1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2:34" ht="15" customHeight="1"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</row>
    <row r="29" spans="2:34">
      <c r="B29" s="157"/>
      <c r="C29" s="280"/>
      <c r="D29" s="280"/>
      <c r="E29" s="280"/>
      <c r="F29" s="280"/>
      <c r="G29" s="280"/>
      <c r="H29" s="280"/>
      <c r="I29" s="280"/>
      <c r="J29" s="280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</row>
    <row r="30" spans="2:34">
      <c r="B30" s="157"/>
      <c r="C30" s="280"/>
      <c r="D30" s="280"/>
      <c r="E30" s="280"/>
      <c r="F30" s="280"/>
      <c r="G30" s="280"/>
      <c r="H30" s="280"/>
      <c r="I30" s="280"/>
      <c r="J30" s="280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</row>
    <row r="31" spans="2:34">
      <c r="B31" s="157"/>
      <c r="C31" s="280"/>
      <c r="D31" s="280"/>
      <c r="E31" s="280"/>
      <c r="F31" s="280"/>
      <c r="G31" s="280"/>
      <c r="H31" s="280"/>
      <c r="I31" s="280"/>
      <c r="J31" s="280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</row>
    <row r="32" spans="2:34">
      <c r="B32" s="157"/>
      <c r="C32" s="280"/>
      <c r="D32" s="280"/>
      <c r="E32" s="280"/>
      <c r="F32" s="280"/>
      <c r="G32" s="280"/>
      <c r="H32" s="280"/>
      <c r="I32" s="280"/>
      <c r="J32" s="280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spans="2:31">
      <c r="B33" s="157"/>
      <c r="C33" s="280"/>
      <c r="D33" s="280"/>
      <c r="E33" s="280"/>
      <c r="F33" s="280"/>
      <c r="G33" s="280"/>
      <c r="H33" s="280"/>
      <c r="I33" s="280"/>
      <c r="J33" s="280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2:31">
      <c r="B34" s="157"/>
      <c r="C34" s="280"/>
      <c r="D34" s="280"/>
      <c r="E34" s="280"/>
      <c r="F34" s="280"/>
      <c r="G34" s="280"/>
      <c r="H34" s="280"/>
      <c r="I34" s="280"/>
      <c r="J34" s="280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</row>
    <row r="35" spans="2:31">
      <c r="B35" s="157"/>
      <c r="C35" s="280"/>
      <c r="D35" s="280"/>
      <c r="E35" s="280"/>
      <c r="F35" s="280"/>
      <c r="G35" s="280"/>
      <c r="H35" s="280"/>
      <c r="I35" s="280"/>
      <c r="J35" s="280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</row>
    <row r="36" spans="2:31">
      <c r="B36" s="157"/>
      <c r="C36" s="280"/>
      <c r="D36" s="280"/>
      <c r="E36" s="280"/>
      <c r="F36" s="280"/>
      <c r="G36" s="280"/>
      <c r="H36" s="280"/>
      <c r="I36" s="280"/>
      <c r="J36" s="280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</row>
    <row r="37" spans="2:31">
      <c r="B37" s="157"/>
      <c r="C37" s="280"/>
      <c r="D37" s="280"/>
      <c r="E37" s="280"/>
      <c r="F37" s="280"/>
      <c r="G37" s="280"/>
      <c r="H37" s="280"/>
      <c r="I37" s="280"/>
      <c r="J37" s="280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</row>
    <row r="38" spans="2:31">
      <c r="B38" s="281"/>
      <c r="C38" s="280"/>
      <c r="D38" s="280"/>
      <c r="E38" s="280"/>
      <c r="F38" s="280"/>
      <c r="G38" s="280"/>
      <c r="H38" s="280"/>
      <c r="I38" s="280"/>
      <c r="J38" s="280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2:31">
      <c r="B39" s="157"/>
      <c r="C39" s="280"/>
      <c r="D39" s="280"/>
      <c r="E39" s="280"/>
      <c r="F39" s="280"/>
      <c r="G39" s="280"/>
      <c r="H39" s="280"/>
      <c r="I39" s="280"/>
      <c r="J39" s="280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>
      <c r="B40" s="282"/>
      <c r="C40" s="280"/>
      <c r="D40" s="280"/>
      <c r="E40" s="280"/>
      <c r="F40" s="280"/>
      <c r="G40" s="280"/>
      <c r="H40" s="280"/>
      <c r="I40" s="280"/>
      <c r="J40" s="280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2:31">
      <c r="B41" s="157"/>
      <c r="C41" s="280"/>
      <c r="D41" s="280"/>
      <c r="E41" s="280"/>
      <c r="F41" s="280"/>
      <c r="G41" s="280"/>
      <c r="H41" s="280"/>
      <c r="I41" s="280"/>
      <c r="J41" s="280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2:31">
      <c r="B42" s="157"/>
      <c r="C42" s="280"/>
      <c r="D42" s="280"/>
      <c r="E42" s="280"/>
      <c r="F42" s="280"/>
      <c r="G42" s="280"/>
      <c r="H42" s="280"/>
      <c r="I42" s="280"/>
      <c r="J42" s="280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</row>
    <row r="43" spans="2:31">
      <c r="B43" s="157"/>
      <c r="C43" s="280"/>
      <c r="D43" s="280"/>
      <c r="E43" s="280"/>
      <c r="F43" s="280"/>
      <c r="G43" s="280"/>
      <c r="H43" s="280"/>
      <c r="I43" s="280"/>
      <c r="J43" s="280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</row>
    <row r="44" spans="2:31">
      <c r="B44" s="157"/>
      <c r="C44" s="280"/>
      <c r="D44" s="280"/>
      <c r="E44" s="280"/>
      <c r="F44" s="280"/>
      <c r="G44" s="280"/>
      <c r="H44" s="280"/>
      <c r="I44" s="280"/>
      <c r="J44" s="280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</row>
    <row r="45" spans="2:31">
      <c r="B45" s="157"/>
      <c r="C45" s="280"/>
      <c r="D45" s="280"/>
      <c r="E45" s="280"/>
      <c r="F45" s="280"/>
      <c r="G45" s="280"/>
      <c r="H45" s="280"/>
      <c r="I45" s="280"/>
      <c r="J45" s="280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</row>
    <row r="46" spans="2:31">
      <c r="B46" s="157"/>
      <c r="C46" s="280"/>
      <c r="D46" s="280"/>
      <c r="E46" s="280"/>
      <c r="F46" s="280"/>
      <c r="G46" s="280"/>
      <c r="H46" s="280"/>
      <c r="I46" s="280"/>
      <c r="J46" s="280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</row>
    <row r="47" spans="2:31">
      <c r="B47" s="157"/>
      <c r="C47" s="283"/>
      <c r="D47" s="283"/>
      <c r="E47" s="283"/>
      <c r="F47" s="283"/>
      <c r="G47" s="283"/>
      <c r="H47" s="283"/>
      <c r="I47" s="280"/>
      <c r="J47" s="280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</row>
    <row r="48" spans="2:31">
      <c r="B48" s="157"/>
      <c r="C48" s="283"/>
      <c r="D48" s="283"/>
      <c r="E48" s="283"/>
      <c r="F48" s="283"/>
      <c r="G48" s="283"/>
      <c r="H48" s="283"/>
      <c r="I48" s="280"/>
      <c r="J48" s="280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</row>
    <row r="49" spans="2:31">
      <c r="B49" s="157"/>
      <c r="C49" s="283"/>
      <c r="D49" s="283"/>
      <c r="E49" s="283"/>
      <c r="F49" s="283"/>
      <c r="G49" s="283"/>
      <c r="H49" s="283"/>
      <c r="I49" s="280"/>
      <c r="J49" s="280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2:31">
      <c r="B50" s="157"/>
      <c r="C50" s="283"/>
      <c r="D50" s="283"/>
      <c r="E50" s="283"/>
      <c r="F50" s="283"/>
      <c r="G50" s="283"/>
      <c r="H50" s="283"/>
      <c r="I50" s="280"/>
      <c r="J50" s="280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2:31">
      <c r="B51" s="157"/>
      <c r="C51" s="280"/>
      <c r="D51" s="280"/>
      <c r="E51" s="280"/>
      <c r="F51" s="280"/>
      <c r="G51" s="280"/>
      <c r="H51" s="280"/>
      <c r="I51" s="280"/>
      <c r="J51" s="280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</row>
    <row r="52" spans="2:31"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</row>
    <row r="53" spans="2:31"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</row>
    <row r="54" spans="2:31"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</row>
    <row r="55" spans="2:31"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</row>
    <row r="56" spans="2:31"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</row>
    <row r="57" spans="2:31">
      <c r="B57" s="382" t="s">
        <v>329</v>
      </c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</row>
    <row r="58" spans="2:31">
      <c r="B58" s="382" t="s">
        <v>330</v>
      </c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</row>
    <row r="59" spans="2:31">
      <c r="B59" s="382" t="s">
        <v>259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</row>
    <row r="60" spans="2:31"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</row>
    <row r="61" spans="2:31"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</row>
    <row r="62" spans="2:31"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</row>
    <row r="63" spans="2:31"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</row>
    <row r="64" spans="2:31"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</row>
    <row r="65" spans="12:31"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</row>
    <row r="66" spans="12:31"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</row>
    <row r="67" spans="12:31"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</row>
    <row r="68" spans="12:31"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</row>
    <row r="69" spans="12:31"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</row>
    <row r="70" spans="12:31"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</row>
    <row r="71" spans="12:31"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</row>
    <row r="72" spans="12:31"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</row>
    <row r="73" spans="12:31"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</row>
    <row r="74" spans="12:31"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</row>
    <row r="75" spans="12:31"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</row>
    <row r="76" spans="12:31"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</row>
    <row r="77" spans="12:31"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</row>
    <row r="78" spans="12:31"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</row>
    <row r="79" spans="12:31"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</row>
    <row r="80" spans="12:31"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</row>
    <row r="81" spans="12:31"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</row>
    <row r="82" spans="12:31"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</row>
    <row r="83" spans="12:31"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</row>
    <row r="84" spans="12:31"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</row>
    <row r="85" spans="12:31"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</row>
    <row r="86" spans="12:31"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</row>
    <row r="87" spans="12:31"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</row>
    <row r="88" spans="12:31"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</row>
    <row r="89" spans="12:31"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</row>
    <row r="107" spans="13:21">
      <c r="M107" s="275"/>
      <c r="N107" s="231"/>
      <c r="O107" s="231"/>
      <c r="P107" s="231"/>
      <c r="Q107" s="231"/>
      <c r="R107" s="231"/>
      <c r="S107" s="231"/>
      <c r="T107" s="231"/>
      <c r="U107" s="231"/>
    </row>
    <row r="108" spans="13:21">
      <c r="M108" s="276"/>
    </row>
    <row r="109" spans="13:21">
      <c r="M109" s="277"/>
      <c r="N109" s="232"/>
      <c r="O109" s="232"/>
      <c r="P109" s="232"/>
      <c r="Q109" s="232"/>
      <c r="R109" s="232"/>
      <c r="S109" s="232"/>
      <c r="T109" s="232"/>
      <c r="U109" s="232"/>
    </row>
    <row r="110" spans="13:21">
      <c r="M110" s="277"/>
      <c r="N110" s="232"/>
      <c r="O110" s="232"/>
      <c r="P110" s="232"/>
      <c r="Q110" s="232"/>
      <c r="R110" s="232"/>
      <c r="S110" s="232"/>
      <c r="T110" s="232"/>
      <c r="U110" s="232"/>
    </row>
    <row r="111" spans="13:21">
      <c r="M111" s="277"/>
      <c r="N111" s="232"/>
      <c r="O111" s="232"/>
      <c r="P111" s="232"/>
      <c r="Q111" s="232"/>
      <c r="R111" s="232"/>
      <c r="S111" s="232"/>
      <c r="T111" s="232"/>
      <c r="U111" s="232"/>
    </row>
    <row r="112" spans="13:21">
      <c r="M112" s="277"/>
      <c r="N112" s="232"/>
      <c r="O112" s="232"/>
      <c r="P112" s="232"/>
      <c r="Q112" s="232"/>
      <c r="R112" s="232"/>
      <c r="S112" s="232"/>
      <c r="T112" s="232"/>
      <c r="U112" s="232"/>
    </row>
    <row r="113" spans="13:21">
      <c r="M113" s="277"/>
      <c r="N113" s="232"/>
      <c r="O113" s="232"/>
      <c r="P113" s="232"/>
      <c r="Q113" s="232"/>
      <c r="R113" s="232"/>
      <c r="S113" s="232"/>
      <c r="T113" s="232"/>
      <c r="U113" s="232"/>
    </row>
    <row r="114" spans="13:21">
      <c r="M114" s="277"/>
      <c r="N114" s="232"/>
      <c r="O114" s="232"/>
      <c r="P114" s="232"/>
      <c r="Q114" s="232"/>
      <c r="R114" s="232"/>
      <c r="S114" s="232"/>
      <c r="T114" s="232"/>
      <c r="U114" s="232"/>
    </row>
    <row r="115" spans="13:21">
      <c r="M115" s="277"/>
      <c r="N115" s="232"/>
      <c r="O115" s="232"/>
      <c r="P115" s="232"/>
      <c r="Q115" s="232"/>
      <c r="R115" s="232"/>
      <c r="S115" s="232"/>
      <c r="T115" s="232"/>
      <c r="U115" s="232"/>
    </row>
    <row r="116" spans="13:21">
      <c r="M116" s="277"/>
      <c r="N116" s="232"/>
      <c r="O116" s="232"/>
      <c r="P116" s="232"/>
      <c r="Q116" s="232"/>
      <c r="R116" s="232"/>
      <c r="S116" s="232"/>
      <c r="T116" s="232"/>
      <c r="U116" s="232"/>
    </row>
    <row r="117" spans="13:21">
      <c r="M117" s="277"/>
      <c r="N117" s="232"/>
      <c r="O117" s="232"/>
      <c r="P117" s="232"/>
      <c r="Q117" s="232"/>
      <c r="R117" s="232"/>
      <c r="S117" s="232"/>
      <c r="T117" s="232"/>
      <c r="U117" s="232"/>
    </row>
    <row r="118" spans="13:21">
      <c r="M118" s="278"/>
      <c r="N118" s="232"/>
      <c r="O118" s="232"/>
      <c r="P118" s="232"/>
      <c r="Q118" s="232"/>
      <c r="R118" s="232"/>
      <c r="S118" s="232"/>
      <c r="T118" s="232"/>
      <c r="U118" s="232"/>
    </row>
    <row r="119" spans="13:21">
      <c r="M119" s="277"/>
      <c r="N119" s="232"/>
      <c r="O119" s="232"/>
      <c r="P119" s="232"/>
      <c r="Q119" s="232"/>
      <c r="R119" s="232"/>
      <c r="S119" s="232"/>
      <c r="T119" s="232"/>
      <c r="U119" s="232"/>
    </row>
    <row r="120" spans="13:21">
      <c r="M120" s="279"/>
    </row>
    <row r="121" spans="13:21">
      <c r="M121" s="277"/>
      <c r="N121" s="232"/>
      <c r="O121" s="232"/>
      <c r="P121" s="232"/>
      <c r="Q121" s="232"/>
      <c r="R121" s="232"/>
      <c r="S121" s="232"/>
      <c r="T121" s="232"/>
      <c r="U121" s="232"/>
    </row>
    <row r="122" spans="13:21">
      <c r="M122" s="277"/>
      <c r="N122" s="232"/>
      <c r="O122" s="232"/>
      <c r="P122" s="232"/>
      <c r="Q122" s="232"/>
      <c r="R122" s="232"/>
      <c r="S122" s="232"/>
      <c r="T122" s="232"/>
      <c r="U122" s="232"/>
    </row>
    <row r="123" spans="13:21">
      <c r="M123" s="277"/>
      <c r="N123" s="232"/>
      <c r="O123" s="232"/>
      <c r="P123" s="232"/>
      <c r="Q123" s="232"/>
      <c r="R123" s="232"/>
      <c r="S123" s="232"/>
      <c r="T123" s="232"/>
      <c r="U123" s="232"/>
    </row>
    <row r="124" spans="13:21">
      <c r="M124" s="277"/>
      <c r="N124" s="232"/>
      <c r="O124" s="232"/>
      <c r="P124" s="232"/>
      <c r="Q124" s="232"/>
      <c r="R124" s="232"/>
      <c r="S124" s="232"/>
      <c r="T124" s="232"/>
      <c r="U124" s="232"/>
    </row>
    <row r="125" spans="13:21">
      <c r="M125" s="277"/>
      <c r="N125" s="232"/>
      <c r="O125" s="232"/>
      <c r="P125" s="232"/>
      <c r="Q125" s="232"/>
      <c r="R125" s="232"/>
      <c r="S125" s="232"/>
      <c r="T125" s="232"/>
      <c r="U125" s="232"/>
    </row>
    <row r="126" spans="13:21">
      <c r="M126" s="277"/>
      <c r="N126" s="232"/>
      <c r="O126" s="232"/>
      <c r="P126" s="232"/>
      <c r="Q126" s="232"/>
      <c r="R126" s="232"/>
      <c r="S126" s="232"/>
      <c r="T126" s="232"/>
      <c r="U126" s="232"/>
    </row>
    <row r="127" spans="13:21">
      <c r="M127" s="277"/>
      <c r="N127" s="232"/>
      <c r="O127" s="232"/>
      <c r="P127" s="232"/>
      <c r="Q127" s="232"/>
      <c r="R127" s="232"/>
      <c r="S127" s="232"/>
      <c r="T127" s="232"/>
      <c r="U127" s="232"/>
    </row>
    <row r="128" spans="13:21">
      <c r="M128" s="277"/>
      <c r="N128" s="232"/>
      <c r="O128" s="232"/>
      <c r="P128" s="232"/>
      <c r="Q128" s="232"/>
      <c r="R128" s="232"/>
      <c r="S128" s="232"/>
      <c r="T128" s="232"/>
      <c r="U128" s="232"/>
    </row>
    <row r="129" spans="13:21">
      <c r="M129" s="277"/>
      <c r="N129" s="232"/>
      <c r="O129" s="232"/>
      <c r="P129" s="232"/>
      <c r="Q129" s="232"/>
      <c r="R129" s="232"/>
      <c r="S129" s="232"/>
      <c r="T129" s="232"/>
      <c r="U129" s="232"/>
    </row>
    <row r="130" spans="13:21">
      <c r="M130" s="277"/>
      <c r="N130" s="232"/>
      <c r="O130" s="232"/>
      <c r="P130" s="232"/>
      <c r="Q130" s="232"/>
      <c r="R130" s="232"/>
      <c r="S130" s="232"/>
      <c r="T130" s="232"/>
      <c r="U130" s="232"/>
    </row>
    <row r="131" spans="13:21">
      <c r="M131" s="277"/>
      <c r="N131" s="232"/>
      <c r="O131" s="232"/>
      <c r="P131" s="232"/>
      <c r="Q131" s="232"/>
      <c r="R131" s="232"/>
      <c r="S131" s="232"/>
      <c r="T131" s="232"/>
      <c r="U131" s="232"/>
    </row>
  </sheetData>
  <pageMargins left="0.7" right="0.7" top="0.75" bottom="0.75" header="0.3" footer="0.3"/>
  <pageSetup paperSize="9"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/>
  <dimension ref="A1:I27"/>
  <sheetViews>
    <sheetView showGridLines="0" zoomScaleNormal="100" workbookViewId="0">
      <selection activeCell="K11" sqref="K11"/>
    </sheetView>
  </sheetViews>
  <sheetFormatPr baseColWidth="10" defaultRowHeight="15"/>
  <cols>
    <col min="2" max="2" width="33.7109375" customWidth="1"/>
    <col min="3" max="3" width="12.140625" bestFit="1" customWidth="1"/>
    <col min="4" max="4" width="10.5703125" bestFit="1" customWidth="1"/>
    <col min="5" max="5" width="11" bestFit="1" customWidth="1"/>
    <col min="6" max="6" width="10.140625" bestFit="1" customWidth="1"/>
    <col min="7" max="7" width="11.28515625" bestFit="1" customWidth="1"/>
    <col min="8" max="8" width="6.42578125" bestFit="1" customWidth="1"/>
    <col min="9" max="9" width="4.85546875" bestFit="1" customWidth="1"/>
    <col min="11" max="11" width="32.140625" customWidth="1"/>
    <col min="12" max="12" width="12.140625" bestFit="1" customWidth="1"/>
    <col min="13" max="13" width="10.5703125" bestFit="1" customWidth="1"/>
    <col min="14" max="14" width="11" bestFit="1" customWidth="1"/>
    <col min="15" max="15" width="10.140625" bestFit="1" customWidth="1"/>
    <col min="16" max="16" width="11.28515625" bestFit="1" customWidth="1"/>
    <col min="17" max="17" width="6.42578125" bestFit="1" customWidth="1"/>
    <col min="18" max="18" width="4.85546875" bestFit="1" customWidth="1"/>
  </cols>
  <sheetData>
    <row r="1" spans="1:9" ht="16.5">
      <c r="A1" s="407" t="s">
        <v>342</v>
      </c>
    </row>
    <row r="2" spans="1:9" ht="16.5">
      <c r="A2" s="407"/>
    </row>
    <row r="3" spans="1:9" ht="22.5">
      <c r="B3" s="366" t="s">
        <v>179</v>
      </c>
      <c r="C3" s="5" t="s">
        <v>117</v>
      </c>
      <c r="D3" s="5" t="s">
        <v>118</v>
      </c>
      <c r="E3" s="5" t="s">
        <v>119</v>
      </c>
      <c r="F3" s="5" t="s">
        <v>120</v>
      </c>
      <c r="G3" s="5" t="s">
        <v>121</v>
      </c>
      <c r="H3" s="5" t="s">
        <v>28</v>
      </c>
      <c r="I3" s="371"/>
    </row>
    <row r="4" spans="1:9" ht="22.5">
      <c r="B4" s="367" t="s">
        <v>180</v>
      </c>
      <c r="C4" s="368">
        <v>55</v>
      </c>
      <c r="D4" s="368">
        <v>26</v>
      </c>
      <c r="E4" s="368">
        <v>13</v>
      </c>
      <c r="F4" s="368">
        <v>6</v>
      </c>
      <c r="G4" s="368">
        <v>6</v>
      </c>
      <c r="H4" s="368">
        <v>17</v>
      </c>
      <c r="I4" s="372"/>
    </row>
    <row r="5" spans="1:9" ht="33.75">
      <c r="B5" s="367" t="s">
        <v>181</v>
      </c>
      <c r="C5" s="368">
        <v>4</v>
      </c>
      <c r="D5" s="368">
        <v>25</v>
      </c>
      <c r="E5" s="368">
        <v>1</v>
      </c>
      <c r="F5" s="368">
        <v>1</v>
      </c>
      <c r="G5" s="368">
        <v>2</v>
      </c>
      <c r="H5" s="368">
        <v>5</v>
      </c>
      <c r="I5" s="372"/>
    </row>
    <row r="6" spans="1:9" ht="22.5">
      <c r="B6" s="367" t="s">
        <v>182</v>
      </c>
      <c r="C6" s="368">
        <v>28</v>
      </c>
      <c r="D6" s="368">
        <v>32</v>
      </c>
      <c r="E6" s="368">
        <v>9</v>
      </c>
      <c r="F6" s="368">
        <v>4</v>
      </c>
      <c r="G6" s="368">
        <v>5</v>
      </c>
      <c r="H6" s="368">
        <v>13</v>
      </c>
      <c r="I6" s="372"/>
    </row>
    <row r="7" spans="1:9">
      <c r="B7" s="367" t="s">
        <v>183</v>
      </c>
      <c r="C7" s="368" t="s">
        <v>35</v>
      </c>
      <c r="D7" s="368" t="s">
        <v>35</v>
      </c>
      <c r="E7" s="368">
        <v>55</v>
      </c>
      <c r="F7" s="368" t="s">
        <v>35</v>
      </c>
      <c r="G7" s="368" t="s">
        <v>35</v>
      </c>
      <c r="H7" s="368" t="s">
        <v>35</v>
      </c>
      <c r="I7" s="372"/>
    </row>
    <row r="8" spans="1:9">
      <c r="B8" s="367" t="s">
        <v>184</v>
      </c>
      <c r="C8" s="368">
        <v>1</v>
      </c>
      <c r="D8" s="368">
        <v>2</v>
      </c>
      <c r="E8" s="368">
        <v>4</v>
      </c>
      <c r="F8" s="368">
        <v>50</v>
      </c>
      <c r="G8" s="368">
        <v>4</v>
      </c>
      <c r="H8" s="368">
        <v>11</v>
      </c>
      <c r="I8" s="372"/>
    </row>
    <row r="9" spans="1:9">
      <c r="B9" s="367" t="s">
        <v>185</v>
      </c>
      <c r="C9" s="368">
        <v>4</v>
      </c>
      <c r="D9" s="368">
        <v>3</v>
      </c>
      <c r="E9" s="368">
        <v>4</v>
      </c>
      <c r="F9" s="368">
        <v>9</v>
      </c>
      <c r="G9" s="368">
        <v>71</v>
      </c>
      <c r="H9" s="368">
        <v>11</v>
      </c>
      <c r="I9" s="372"/>
    </row>
    <row r="10" spans="1:9">
      <c r="B10" s="367" t="s">
        <v>28</v>
      </c>
      <c r="C10" s="368">
        <v>8</v>
      </c>
      <c r="D10" s="368">
        <v>12</v>
      </c>
      <c r="E10" s="368">
        <v>14</v>
      </c>
      <c r="F10" s="368">
        <v>30</v>
      </c>
      <c r="G10" s="368">
        <v>12</v>
      </c>
      <c r="H10" s="368">
        <v>43</v>
      </c>
      <c r="I10" s="372"/>
    </row>
    <row r="11" spans="1:9">
      <c r="B11" s="369" t="s">
        <v>0</v>
      </c>
      <c r="C11" s="370">
        <v>100</v>
      </c>
      <c r="D11" s="370">
        <v>100</v>
      </c>
      <c r="E11" s="370">
        <v>100</v>
      </c>
      <c r="F11" s="370">
        <v>100</v>
      </c>
      <c r="G11" s="370">
        <v>100</v>
      </c>
      <c r="H11" s="370">
        <v>100</v>
      </c>
      <c r="I11" s="372"/>
    </row>
    <row r="12" spans="1:9">
      <c r="B12" s="382" t="s">
        <v>331</v>
      </c>
    </row>
    <row r="13" spans="1:9">
      <c r="B13" s="382" t="s">
        <v>277</v>
      </c>
    </row>
    <row r="14" spans="1:9">
      <c r="B14" s="382" t="s">
        <v>259</v>
      </c>
    </row>
    <row r="15" spans="1:9">
      <c r="B15" s="382"/>
    </row>
    <row r="16" spans="1:9" ht="22.5">
      <c r="B16" s="366" t="s">
        <v>179</v>
      </c>
      <c r="C16" s="375" t="s">
        <v>117</v>
      </c>
      <c r="D16" s="375" t="s">
        <v>118</v>
      </c>
      <c r="E16" s="375" t="s">
        <v>119</v>
      </c>
      <c r="F16" s="375" t="s">
        <v>120</v>
      </c>
      <c r="G16" s="375" t="s">
        <v>121</v>
      </c>
      <c r="H16" s="330" t="s">
        <v>28</v>
      </c>
      <c r="I16" s="373"/>
    </row>
    <row r="17" spans="2:9" ht="22.5">
      <c r="B17" s="367" t="s">
        <v>180</v>
      </c>
      <c r="C17" s="368">
        <v>81</v>
      </c>
      <c r="D17" s="368">
        <v>31</v>
      </c>
      <c r="E17" s="368">
        <v>2</v>
      </c>
      <c r="F17" s="368">
        <v>3</v>
      </c>
      <c r="G17" s="368">
        <v>4</v>
      </c>
      <c r="H17" s="376">
        <v>23</v>
      </c>
      <c r="I17" s="374"/>
    </row>
    <row r="18" spans="2:9" ht="33.75">
      <c r="B18" s="367" t="s">
        <v>181</v>
      </c>
      <c r="C18" s="368">
        <v>9</v>
      </c>
      <c r="D18" s="368">
        <v>58</v>
      </c>
      <c r="E18" s="368">
        <v>1</v>
      </c>
      <c r="F18" s="368">
        <v>1</v>
      </c>
      <c r="G18" s="368">
        <v>1</v>
      </c>
      <c r="H18" s="376">
        <v>17</v>
      </c>
      <c r="I18" s="374"/>
    </row>
    <row r="19" spans="2:9" ht="22.5">
      <c r="B19" s="367" t="s">
        <v>182</v>
      </c>
      <c r="C19" s="368">
        <v>6</v>
      </c>
      <c r="D19" s="368">
        <v>5</v>
      </c>
      <c r="E19" s="368" t="s">
        <v>35</v>
      </c>
      <c r="F19" s="368" t="s">
        <v>35</v>
      </c>
      <c r="G19" s="368" t="s">
        <v>35</v>
      </c>
      <c r="H19" s="376">
        <v>2</v>
      </c>
      <c r="I19" s="374"/>
    </row>
    <row r="20" spans="2:9">
      <c r="B20" s="367" t="s">
        <v>183</v>
      </c>
      <c r="C20" s="368" t="s">
        <v>35</v>
      </c>
      <c r="D20" s="368" t="s">
        <v>35</v>
      </c>
      <c r="E20" s="368">
        <v>94</v>
      </c>
      <c r="F20" s="368" t="s">
        <v>35</v>
      </c>
      <c r="G20" s="368">
        <v>1</v>
      </c>
      <c r="H20" s="376">
        <v>8</v>
      </c>
      <c r="I20" s="374"/>
    </row>
    <row r="21" spans="2:9">
      <c r="B21" s="367" t="s">
        <v>184</v>
      </c>
      <c r="C21" s="368">
        <v>1</v>
      </c>
      <c r="D21" s="368">
        <v>1</v>
      </c>
      <c r="E21" s="368">
        <v>1</v>
      </c>
      <c r="F21" s="368">
        <v>89</v>
      </c>
      <c r="G21" s="368">
        <v>4</v>
      </c>
      <c r="H21" s="376">
        <v>14</v>
      </c>
      <c r="I21" s="374"/>
    </row>
    <row r="22" spans="2:9">
      <c r="B22" s="367" t="s">
        <v>185</v>
      </c>
      <c r="C22" s="368">
        <v>2</v>
      </c>
      <c r="D22" s="368">
        <v>1</v>
      </c>
      <c r="E22" s="368">
        <v>1</v>
      </c>
      <c r="F22" s="368">
        <v>5</v>
      </c>
      <c r="G22" s="368">
        <v>89</v>
      </c>
      <c r="H22" s="376">
        <v>5</v>
      </c>
      <c r="I22" s="374"/>
    </row>
    <row r="23" spans="2:9">
      <c r="B23" s="367" t="s">
        <v>28</v>
      </c>
      <c r="C23" s="368">
        <v>1</v>
      </c>
      <c r="D23" s="368">
        <v>4</v>
      </c>
      <c r="E23" s="368">
        <v>1</v>
      </c>
      <c r="F23" s="368">
        <v>2</v>
      </c>
      <c r="G23" s="368">
        <v>1</v>
      </c>
      <c r="H23" s="376">
        <v>31</v>
      </c>
      <c r="I23" s="374"/>
    </row>
    <row r="24" spans="2:9">
      <c r="B24" s="369" t="s">
        <v>0</v>
      </c>
      <c r="C24" s="370">
        <v>100</v>
      </c>
      <c r="D24" s="370">
        <v>100</v>
      </c>
      <c r="E24" s="370">
        <v>100</v>
      </c>
      <c r="F24" s="370">
        <v>100</v>
      </c>
      <c r="G24" s="370">
        <v>100</v>
      </c>
      <c r="H24" s="335">
        <v>100</v>
      </c>
      <c r="I24" s="374"/>
    </row>
    <row r="25" spans="2:9">
      <c r="B25" s="382" t="s">
        <v>332</v>
      </c>
    </row>
    <row r="26" spans="2:9">
      <c r="B26" s="382" t="s">
        <v>281</v>
      </c>
    </row>
    <row r="27" spans="2:9">
      <c r="B27" s="382" t="s">
        <v>259</v>
      </c>
    </row>
  </sheetData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X83"/>
  <sheetViews>
    <sheetView showGridLines="0" zoomScale="80" zoomScaleNormal="80" workbookViewId="0">
      <selection activeCell="A6" sqref="A6"/>
    </sheetView>
  </sheetViews>
  <sheetFormatPr baseColWidth="10" defaultRowHeight="15"/>
  <sheetData>
    <row r="1" spans="1:1">
      <c r="A1" s="408" t="s">
        <v>343</v>
      </c>
    </row>
    <row r="2" spans="1:1">
      <c r="A2" s="408"/>
    </row>
    <row r="6" spans="1:1" ht="15" customHeight="1"/>
    <row r="7" spans="1:1" ht="15" customHeight="1"/>
    <row r="8" spans="1:1" ht="120" customHeight="1"/>
    <row r="24" spans="2:24">
      <c r="B24" s="382" t="s">
        <v>335</v>
      </c>
      <c r="N24" s="382" t="s">
        <v>333</v>
      </c>
    </row>
    <row r="25" spans="2:24">
      <c r="B25" s="382" t="s">
        <v>336</v>
      </c>
      <c r="N25" s="382" t="s">
        <v>334</v>
      </c>
    </row>
    <row r="26" spans="2:24">
      <c r="B26" s="382" t="s">
        <v>259</v>
      </c>
      <c r="N26" s="382" t="s">
        <v>259</v>
      </c>
    </row>
    <row r="29" spans="2:24" ht="67.5">
      <c r="B29" s="253"/>
      <c r="C29" s="2" t="s">
        <v>147</v>
      </c>
      <c r="D29" s="2" t="s">
        <v>172</v>
      </c>
      <c r="E29" s="2" t="s">
        <v>173</v>
      </c>
      <c r="F29" s="2" t="s">
        <v>168</v>
      </c>
      <c r="G29" s="2" t="s">
        <v>169</v>
      </c>
      <c r="H29" s="2" t="s">
        <v>170</v>
      </c>
      <c r="I29" s="2" t="s">
        <v>171</v>
      </c>
      <c r="J29" s="2" t="s">
        <v>50</v>
      </c>
      <c r="K29" s="6" t="s">
        <v>0</v>
      </c>
      <c r="N29" s="248"/>
      <c r="O29" s="251" t="s">
        <v>177</v>
      </c>
      <c r="P29" s="251" t="s">
        <v>174</v>
      </c>
      <c r="Q29" s="251" t="s">
        <v>175</v>
      </c>
      <c r="R29" s="251" t="s">
        <v>162</v>
      </c>
      <c r="S29" s="251" t="s">
        <v>176</v>
      </c>
      <c r="T29" s="251" t="s">
        <v>84</v>
      </c>
      <c r="U29" s="251" t="s">
        <v>178</v>
      </c>
      <c r="V29" s="251" t="s">
        <v>85</v>
      </c>
      <c r="W29" s="251" t="s">
        <v>83</v>
      </c>
      <c r="X29" s="252" t="s">
        <v>0</v>
      </c>
    </row>
    <row r="30" spans="2:24">
      <c r="B30" s="254">
        <v>0</v>
      </c>
      <c r="C30" s="256">
        <v>52.0077</v>
      </c>
      <c r="D30" s="257">
        <v>14.3851</v>
      </c>
      <c r="E30" s="257">
        <v>5.5362799999999996</v>
      </c>
      <c r="F30" s="257">
        <v>8.8523700000000005</v>
      </c>
      <c r="G30" s="257">
        <v>8.8523700000000005</v>
      </c>
      <c r="H30" s="257">
        <v>4.4261799999999996</v>
      </c>
      <c r="I30" s="257">
        <v>0</v>
      </c>
      <c r="J30" s="257">
        <v>2.1923400000000002</v>
      </c>
      <c r="K30" s="258">
        <v>96.252340000000018</v>
      </c>
      <c r="N30" s="249">
        <v>18</v>
      </c>
      <c r="O30" s="265">
        <v>1.3150599999999999</v>
      </c>
      <c r="P30" s="266">
        <v>1.30633</v>
      </c>
      <c r="Q30" s="266">
        <v>1.30633</v>
      </c>
      <c r="R30" s="266">
        <v>7.5682299999999998</v>
      </c>
      <c r="S30" s="266">
        <v>3.7841200000000002</v>
      </c>
      <c r="T30" s="266">
        <v>2.4777800000000001</v>
      </c>
      <c r="U30" s="266">
        <v>0</v>
      </c>
      <c r="V30" s="266">
        <v>5.0904499999999997</v>
      </c>
      <c r="W30" s="266">
        <v>12.6587</v>
      </c>
      <c r="X30" s="267">
        <v>35.507000000000005</v>
      </c>
    </row>
    <row r="31" spans="2:24">
      <c r="B31" s="254">
        <v>1</v>
      </c>
      <c r="C31" s="259">
        <v>224.62899999999999</v>
      </c>
      <c r="D31" s="260">
        <v>16.598199999999999</v>
      </c>
      <c r="E31" s="260">
        <v>7.7863899999999999</v>
      </c>
      <c r="F31" s="260">
        <v>12.172000000000001</v>
      </c>
      <c r="G31" s="260">
        <v>7.7458200000000001</v>
      </c>
      <c r="H31" s="260">
        <v>6.6392800000000003</v>
      </c>
      <c r="I31" s="260">
        <v>0</v>
      </c>
      <c r="J31" s="260">
        <v>2.1845599999999998</v>
      </c>
      <c r="K31" s="261">
        <v>277.75524999999993</v>
      </c>
      <c r="N31" s="249">
        <v>19</v>
      </c>
      <c r="O31" s="268">
        <v>19.599809999999998</v>
      </c>
      <c r="P31" s="269">
        <v>0</v>
      </c>
      <c r="Q31" s="269">
        <v>9.1443200000000004</v>
      </c>
      <c r="R31" s="269">
        <v>29.7759</v>
      </c>
      <c r="S31" s="269">
        <v>7.7031099999999997</v>
      </c>
      <c r="T31" s="269">
        <v>1.1714500000000001</v>
      </c>
      <c r="U31" s="269">
        <v>1.2042600000000001</v>
      </c>
      <c r="V31" s="269">
        <v>11.4872</v>
      </c>
      <c r="W31" s="269">
        <v>74.106200000000001</v>
      </c>
      <c r="X31" s="270">
        <v>154.19225</v>
      </c>
    </row>
    <row r="32" spans="2:24">
      <c r="B32" s="254">
        <v>2</v>
      </c>
      <c r="C32" s="259">
        <v>423.80700000000002</v>
      </c>
      <c r="D32" s="260">
        <v>19.9178</v>
      </c>
      <c r="E32" s="260">
        <v>14.471810000000001</v>
      </c>
      <c r="F32" s="260">
        <v>16.598199999999999</v>
      </c>
      <c r="G32" s="260">
        <v>6.6392800000000003</v>
      </c>
      <c r="H32" s="260">
        <v>6.6392800000000003</v>
      </c>
      <c r="I32" s="260">
        <v>1.1065499999999999</v>
      </c>
      <c r="J32" s="260">
        <v>7.6682800000000002</v>
      </c>
      <c r="K32" s="261">
        <v>496.84820000000002</v>
      </c>
      <c r="N32" s="249">
        <v>20</v>
      </c>
      <c r="O32" s="268">
        <v>80.541560000000004</v>
      </c>
      <c r="P32" s="269">
        <v>5.0904499999999997</v>
      </c>
      <c r="Q32" s="269">
        <v>26.8934</v>
      </c>
      <c r="R32" s="269">
        <v>55.86</v>
      </c>
      <c r="S32" s="269">
        <v>43.740900000000003</v>
      </c>
      <c r="T32" s="269">
        <v>9.6413799999999998</v>
      </c>
      <c r="U32" s="269">
        <v>3.48983</v>
      </c>
      <c r="V32" s="269">
        <v>41.220599999999997</v>
      </c>
      <c r="W32" s="269">
        <v>150.86799999999999</v>
      </c>
      <c r="X32" s="270">
        <v>417.34612000000004</v>
      </c>
    </row>
    <row r="33" spans="2:24">
      <c r="B33" s="254">
        <v>3</v>
      </c>
      <c r="C33" s="259">
        <v>247.86600000000001</v>
      </c>
      <c r="D33" s="260">
        <v>233.48099999999999</v>
      </c>
      <c r="E33" s="260">
        <v>212.67058</v>
      </c>
      <c r="F33" s="260">
        <v>32.089799999999997</v>
      </c>
      <c r="G33" s="260">
        <v>11.0655</v>
      </c>
      <c r="H33" s="260">
        <v>6.6392800000000003</v>
      </c>
      <c r="I33" s="260">
        <v>2.2130899999999998</v>
      </c>
      <c r="J33" s="260">
        <v>75.297380000000004</v>
      </c>
      <c r="K33" s="261">
        <v>821.32262999999989</v>
      </c>
      <c r="N33" s="249">
        <v>21</v>
      </c>
      <c r="O33" s="268">
        <v>130.45524</v>
      </c>
      <c r="P33" s="269">
        <v>15.5411</v>
      </c>
      <c r="Q33" s="269">
        <v>37.074300000000001</v>
      </c>
      <c r="R33" s="269">
        <v>73.296999999999997</v>
      </c>
      <c r="S33" s="269">
        <v>69.193100000000001</v>
      </c>
      <c r="T33" s="269">
        <v>21.533200000000001</v>
      </c>
      <c r="U33" s="269">
        <v>4.8068399999999993</v>
      </c>
      <c r="V33" s="269">
        <v>59.466799999999999</v>
      </c>
      <c r="W33" s="269">
        <v>212.18</v>
      </c>
      <c r="X33" s="270">
        <v>623.54758000000004</v>
      </c>
    </row>
    <row r="34" spans="2:24">
      <c r="B34" s="254">
        <v>4</v>
      </c>
      <c r="C34" s="259">
        <v>122.827</v>
      </c>
      <c r="D34" s="260">
        <v>553.27300000000002</v>
      </c>
      <c r="E34" s="260">
        <v>350.10049999999995</v>
      </c>
      <c r="F34" s="260">
        <v>34.302900000000001</v>
      </c>
      <c r="G34" s="260">
        <v>7.7458200000000001</v>
      </c>
      <c r="H34" s="260">
        <v>2.2130899999999998</v>
      </c>
      <c r="I34" s="260">
        <v>1.1065499999999999</v>
      </c>
      <c r="J34" s="260">
        <v>111.93753000000001</v>
      </c>
      <c r="K34" s="261">
        <v>1183.5063899999998</v>
      </c>
      <c r="N34" s="249">
        <v>22</v>
      </c>
      <c r="O34" s="268">
        <v>233.96910000000003</v>
      </c>
      <c r="P34" s="269">
        <v>5.0904499999999997</v>
      </c>
      <c r="Q34" s="269">
        <v>46.715699999999998</v>
      </c>
      <c r="R34" s="269">
        <v>74.468400000000003</v>
      </c>
      <c r="S34" s="269">
        <v>57.436100000000003</v>
      </c>
      <c r="T34" s="269">
        <v>25.317399999999999</v>
      </c>
      <c r="U34" s="269">
        <v>3.67422</v>
      </c>
      <c r="V34" s="269">
        <v>48.519100000000002</v>
      </c>
      <c r="W34" s="269">
        <v>262.14100000000002</v>
      </c>
      <c r="X34" s="270">
        <v>757.33147000000008</v>
      </c>
    </row>
    <row r="35" spans="2:24">
      <c r="B35" s="254">
        <v>5</v>
      </c>
      <c r="C35" s="259">
        <v>92.9499</v>
      </c>
      <c r="D35" s="260">
        <v>885.23699999999997</v>
      </c>
      <c r="E35" s="260">
        <v>378.10420000000005</v>
      </c>
      <c r="F35" s="260">
        <v>71.9255</v>
      </c>
      <c r="G35" s="260">
        <v>5.5327299999999999</v>
      </c>
      <c r="H35" s="260">
        <v>1.1065499999999999</v>
      </c>
      <c r="I35" s="260">
        <v>0</v>
      </c>
      <c r="J35" s="260">
        <v>112.64971</v>
      </c>
      <c r="K35" s="261">
        <v>1547.5055899999998</v>
      </c>
      <c r="N35" s="249">
        <v>23</v>
      </c>
      <c r="O35" s="268">
        <v>274.43828999999999</v>
      </c>
      <c r="P35" s="269">
        <v>15.4062</v>
      </c>
      <c r="Q35" s="269">
        <v>66.310699999999997</v>
      </c>
      <c r="R35" s="269">
        <v>43.833300000000001</v>
      </c>
      <c r="S35" s="269">
        <v>51.444000000000003</v>
      </c>
      <c r="T35" s="269">
        <v>15.5411</v>
      </c>
      <c r="U35" s="269">
        <v>5.91594</v>
      </c>
      <c r="V35" s="269">
        <v>61.042900000000003</v>
      </c>
      <c r="W35" s="269">
        <v>277.774</v>
      </c>
      <c r="X35" s="270">
        <v>811.70643000000007</v>
      </c>
    </row>
    <row r="36" spans="2:24">
      <c r="B36" s="254">
        <v>6</v>
      </c>
      <c r="C36" s="259">
        <v>66.392799999999994</v>
      </c>
      <c r="D36" s="260">
        <v>1514.86</v>
      </c>
      <c r="E36" s="260">
        <v>325.84640000000002</v>
      </c>
      <c r="F36" s="260">
        <v>260.03800000000001</v>
      </c>
      <c r="G36" s="260">
        <v>8.8523700000000005</v>
      </c>
      <c r="H36" s="260">
        <v>5.5327299999999999</v>
      </c>
      <c r="I36" s="260">
        <v>11.0655</v>
      </c>
      <c r="J36" s="260">
        <v>153.98950000000002</v>
      </c>
      <c r="K36" s="261">
        <v>2346.5773000000004</v>
      </c>
      <c r="N36" s="249">
        <v>24</v>
      </c>
      <c r="O36" s="268">
        <v>324.94988000000001</v>
      </c>
      <c r="P36" s="269">
        <v>7.8379899999999996</v>
      </c>
      <c r="Q36" s="269">
        <v>69.058199999999999</v>
      </c>
      <c r="R36" s="269">
        <v>45.409399999999998</v>
      </c>
      <c r="S36" s="269">
        <v>59.147100000000002</v>
      </c>
      <c r="T36" s="269">
        <v>27.525400000000001</v>
      </c>
      <c r="U36" s="269">
        <v>7.3652100000000003</v>
      </c>
      <c r="V36" s="269">
        <v>57.798299999999998</v>
      </c>
      <c r="W36" s="269">
        <v>304.98</v>
      </c>
      <c r="X36" s="270">
        <v>904.07148000000018</v>
      </c>
    </row>
    <row r="37" spans="2:24">
      <c r="B37" s="254">
        <v>7</v>
      </c>
      <c r="C37" s="259">
        <v>57.540399999999998</v>
      </c>
      <c r="D37" s="260">
        <v>1638.79</v>
      </c>
      <c r="E37" s="260">
        <v>238.13435999999999</v>
      </c>
      <c r="F37" s="260">
        <v>970.44100000000003</v>
      </c>
      <c r="G37" s="260">
        <v>6.6392800000000003</v>
      </c>
      <c r="H37" s="260">
        <v>5.5327299999999999</v>
      </c>
      <c r="I37" s="260">
        <v>18.811299999999999</v>
      </c>
      <c r="J37" s="260">
        <v>126.41818000000001</v>
      </c>
      <c r="K37" s="261">
        <v>3062.3072499999998</v>
      </c>
      <c r="N37" s="249">
        <v>25</v>
      </c>
      <c r="O37" s="268">
        <v>370.57429999999999</v>
      </c>
      <c r="P37" s="269">
        <v>16.982299999999999</v>
      </c>
      <c r="Q37" s="269">
        <v>63.832900000000002</v>
      </c>
      <c r="R37" s="269">
        <v>45.948900000000002</v>
      </c>
      <c r="S37" s="269">
        <v>44.642600000000002</v>
      </c>
      <c r="T37" s="269">
        <v>27.255600000000001</v>
      </c>
      <c r="U37" s="269">
        <v>9.8951200000000004</v>
      </c>
      <c r="V37" s="269">
        <v>60.638300000000001</v>
      </c>
      <c r="W37" s="269">
        <v>310.887</v>
      </c>
      <c r="X37" s="270">
        <v>950.65701999999987</v>
      </c>
    </row>
    <row r="38" spans="2:24">
      <c r="B38" s="254">
        <v>8</v>
      </c>
      <c r="C38" s="259">
        <v>67.499300000000005</v>
      </c>
      <c r="D38" s="260">
        <v>1643.22</v>
      </c>
      <c r="E38" s="260">
        <v>180.29750000000001</v>
      </c>
      <c r="F38" s="260">
        <v>1626.62</v>
      </c>
      <c r="G38" s="260">
        <v>16.598199999999999</v>
      </c>
      <c r="H38" s="260">
        <v>7.7458200000000001</v>
      </c>
      <c r="I38" s="260">
        <v>16.598199999999999</v>
      </c>
      <c r="J38" s="260">
        <v>99.861599999999996</v>
      </c>
      <c r="K38" s="261">
        <v>3658.4406199999999</v>
      </c>
      <c r="N38" s="249">
        <v>26</v>
      </c>
      <c r="O38" s="268">
        <v>406.63560000000001</v>
      </c>
      <c r="P38" s="269">
        <v>15.676</v>
      </c>
      <c r="Q38" s="269">
        <v>69.690200000000004</v>
      </c>
      <c r="R38" s="269">
        <v>28.831700000000001</v>
      </c>
      <c r="S38" s="269">
        <v>55.363</v>
      </c>
      <c r="T38" s="269">
        <v>22.569800000000001</v>
      </c>
      <c r="U38" s="269">
        <v>6.0499600000000004</v>
      </c>
      <c r="V38" s="269">
        <v>48.249400000000001</v>
      </c>
      <c r="W38" s="269">
        <v>272.81900000000002</v>
      </c>
      <c r="X38" s="270">
        <v>925.88466000000017</v>
      </c>
    </row>
    <row r="39" spans="2:24">
      <c r="B39" s="254">
        <v>9</v>
      </c>
      <c r="C39" s="259">
        <v>48.688000000000002</v>
      </c>
      <c r="D39" s="260">
        <v>1702.97</v>
      </c>
      <c r="E39" s="260">
        <v>167.8826</v>
      </c>
      <c r="F39" s="260">
        <v>2047.11</v>
      </c>
      <c r="G39" s="260">
        <v>22.1309</v>
      </c>
      <c r="H39" s="260">
        <v>8.8523700000000005</v>
      </c>
      <c r="I39" s="260">
        <v>11.0655</v>
      </c>
      <c r="J39" s="260">
        <v>84.472859999999997</v>
      </c>
      <c r="K39" s="261">
        <v>4093.1722300000001</v>
      </c>
      <c r="N39" s="249">
        <v>27</v>
      </c>
      <c r="O39" s="268">
        <v>442.36559999999997</v>
      </c>
      <c r="P39" s="269">
        <v>20.631499999999999</v>
      </c>
      <c r="Q39" s="269">
        <v>62.526600000000002</v>
      </c>
      <c r="R39" s="269">
        <v>31.444400000000002</v>
      </c>
      <c r="S39" s="269">
        <v>49.598100000000002</v>
      </c>
      <c r="T39" s="269">
        <v>27.525400000000001</v>
      </c>
      <c r="U39" s="269">
        <v>8.8752800000000001</v>
      </c>
      <c r="V39" s="269">
        <v>44.869900000000001</v>
      </c>
      <c r="W39" s="269">
        <v>302.55200000000002</v>
      </c>
      <c r="X39" s="270">
        <v>990.38878</v>
      </c>
    </row>
    <row r="40" spans="2:24">
      <c r="B40" s="254">
        <v>10</v>
      </c>
      <c r="C40" s="259">
        <v>39.835700000000003</v>
      </c>
      <c r="D40" s="260">
        <v>1797.03</v>
      </c>
      <c r="E40" s="260">
        <v>162.33542</v>
      </c>
      <c r="F40" s="260">
        <v>2481.98</v>
      </c>
      <c r="G40" s="260">
        <v>26.557099999999998</v>
      </c>
      <c r="H40" s="260">
        <v>13.278600000000001</v>
      </c>
      <c r="I40" s="260">
        <v>19.9178</v>
      </c>
      <c r="J40" s="260">
        <v>117.45354</v>
      </c>
      <c r="K40" s="261">
        <v>4658.3881600000004</v>
      </c>
      <c r="N40" s="249">
        <v>28</v>
      </c>
      <c r="O40" s="268">
        <v>407.88751000000002</v>
      </c>
      <c r="P40" s="269">
        <v>36.442399999999999</v>
      </c>
      <c r="Q40" s="269">
        <v>59.416899999999998</v>
      </c>
      <c r="R40" s="269">
        <v>16.3079</v>
      </c>
      <c r="S40" s="269">
        <v>52.480600000000003</v>
      </c>
      <c r="T40" s="269">
        <v>24.415700000000001</v>
      </c>
      <c r="U40" s="269">
        <v>11.93051</v>
      </c>
      <c r="V40" s="269">
        <v>60.545900000000003</v>
      </c>
      <c r="W40" s="269">
        <v>280.65699999999998</v>
      </c>
      <c r="X40" s="270">
        <v>950.08441999999991</v>
      </c>
    </row>
    <row r="41" spans="2:24">
      <c r="B41" s="254">
        <v>11</v>
      </c>
      <c r="C41" s="259">
        <v>29.8767</v>
      </c>
      <c r="D41" s="260">
        <v>1742.81</v>
      </c>
      <c r="E41" s="260">
        <v>159.96195</v>
      </c>
      <c r="F41" s="260">
        <v>2392.35</v>
      </c>
      <c r="G41" s="260">
        <v>173.72800000000001</v>
      </c>
      <c r="H41" s="260">
        <v>34.302900000000001</v>
      </c>
      <c r="I41" s="260">
        <v>30.9833</v>
      </c>
      <c r="J41" s="260">
        <v>144.03889999999998</v>
      </c>
      <c r="K41" s="261">
        <v>4708.0517499999987</v>
      </c>
      <c r="N41" s="249">
        <v>29</v>
      </c>
      <c r="O41" s="268">
        <v>423.58580000000001</v>
      </c>
      <c r="P41" s="269">
        <v>19.325199999999999</v>
      </c>
      <c r="Q41" s="269">
        <v>58.877299999999998</v>
      </c>
      <c r="R41" s="269">
        <v>20.858799999999999</v>
      </c>
      <c r="S41" s="269">
        <v>39.686999999999998</v>
      </c>
      <c r="T41" s="269">
        <v>22.569800000000001</v>
      </c>
      <c r="U41" s="269">
        <v>13.342179999999999</v>
      </c>
      <c r="V41" s="269">
        <v>60.2761</v>
      </c>
      <c r="W41" s="269">
        <v>331.15600000000001</v>
      </c>
      <c r="X41" s="270">
        <v>989.67818000000011</v>
      </c>
    </row>
    <row r="42" spans="2:24">
      <c r="B42" s="254">
        <v>12</v>
      </c>
      <c r="C42" s="259">
        <v>35.409500000000001</v>
      </c>
      <c r="D42" s="260">
        <v>1419.7</v>
      </c>
      <c r="E42" s="260">
        <v>116.21589999999999</v>
      </c>
      <c r="F42" s="260">
        <v>390.61099999999999</v>
      </c>
      <c r="G42" s="260">
        <v>1500.48</v>
      </c>
      <c r="H42" s="260">
        <v>763.51700000000005</v>
      </c>
      <c r="I42" s="260">
        <v>74.138599999999997</v>
      </c>
      <c r="J42" s="260">
        <v>130.53030000000001</v>
      </c>
      <c r="K42" s="261">
        <v>4430.6023000000005</v>
      </c>
      <c r="N42" s="249">
        <v>30</v>
      </c>
      <c r="O42" s="268">
        <v>454.66609999999997</v>
      </c>
      <c r="P42" s="269">
        <v>22.207599999999999</v>
      </c>
      <c r="Q42" s="269">
        <v>73.516800000000003</v>
      </c>
      <c r="R42" s="269">
        <v>15.9033</v>
      </c>
      <c r="S42" s="269">
        <v>41.625300000000003</v>
      </c>
      <c r="T42" s="269">
        <v>23.109300000000001</v>
      </c>
      <c r="U42" s="269">
        <v>4.9727300000000003</v>
      </c>
      <c r="V42" s="269">
        <v>79.828599999999994</v>
      </c>
      <c r="W42" s="269">
        <v>321.78500000000003</v>
      </c>
      <c r="X42" s="270">
        <v>1037.61473</v>
      </c>
    </row>
    <row r="43" spans="2:24">
      <c r="B43" s="254">
        <v>13</v>
      </c>
      <c r="C43" s="259">
        <v>42.048699999999997</v>
      </c>
      <c r="D43" s="260">
        <v>1260.3599999999999</v>
      </c>
      <c r="E43" s="260">
        <v>119.01909999999999</v>
      </c>
      <c r="F43" s="260">
        <v>82.990899999999996</v>
      </c>
      <c r="G43" s="260">
        <v>1731.74</v>
      </c>
      <c r="H43" s="260">
        <v>796.71299999999997</v>
      </c>
      <c r="I43" s="260">
        <v>66.392799999999994</v>
      </c>
      <c r="J43" s="260">
        <v>123.2516</v>
      </c>
      <c r="K43" s="261">
        <v>4222.5160999999989</v>
      </c>
      <c r="N43" s="249">
        <v>31</v>
      </c>
      <c r="O43" s="268">
        <v>463.41523000000007</v>
      </c>
      <c r="P43" s="269">
        <v>33.694899999999997</v>
      </c>
      <c r="Q43" s="269">
        <v>55.093200000000003</v>
      </c>
      <c r="R43" s="269">
        <v>12.3889</v>
      </c>
      <c r="S43" s="269">
        <v>39.417200000000001</v>
      </c>
      <c r="T43" s="269">
        <v>21.128599999999999</v>
      </c>
      <c r="U43" s="269">
        <v>3.7385200000000003</v>
      </c>
      <c r="V43" s="269">
        <v>68.745999999999995</v>
      </c>
      <c r="W43" s="269">
        <v>278.67599999999999</v>
      </c>
      <c r="X43" s="270">
        <v>976.29854999999998</v>
      </c>
    </row>
    <row r="44" spans="2:24">
      <c r="B44" s="254">
        <v>14</v>
      </c>
      <c r="C44" s="259">
        <v>42.048699999999997</v>
      </c>
      <c r="D44" s="260">
        <v>1193.96</v>
      </c>
      <c r="E44" s="260">
        <v>87.401539999999997</v>
      </c>
      <c r="F44" s="260">
        <v>35.409500000000001</v>
      </c>
      <c r="G44" s="260">
        <v>1612.24</v>
      </c>
      <c r="H44" s="260">
        <v>772.36900000000003</v>
      </c>
      <c r="I44" s="260">
        <v>68.605800000000002</v>
      </c>
      <c r="J44" s="260">
        <v>141.977</v>
      </c>
      <c r="K44" s="261">
        <v>3954.01154</v>
      </c>
      <c r="N44" s="249">
        <v>32</v>
      </c>
      <c r="O44" s="268">
        <v>453.298</v>
      </c>
      <c r="P44" s="269">
        <v>32.388500000000001</v>
      </c>
      <c r="Q44" s="269">
        <v>51.039400000000001</v>
      </c>
      <c r="R44" s="269">
        <v>16.0382</v>
      </c>
      <c r="S44" s="269">
        <v>46.8506</v>
      </c>
      <c r="T44" s="269">
        <v>16.712599999999998</v>
      </c>
      <c r="U44" s="269">
        <v>3.7048899999999998</v>
      </c>
      <c r="V44" s="269">
        <v>60.773200000000003</v>
      </c>
      <c r="W44" s="269">
        <v>356.38099999999997</v>
      </c>
      <c r="X44" s="270">
        <v>1037.1863899999998</v>
      </c>
    </row>
    <row r="45" spans="2:24">
      <c r="B45" s="254">
        <v>15</v>
      </c>
      <c r="C45" s="259">
        <v>58.646900000000002</v>
      </c>
      <c r="D45" s="260">
        <v>951.62900000000002</v>
      </c>
      <c r="E45" s="260">
        <v>85.356039999999993</v>
      </c>
      <c r="F45" s="260">
        <v>28.770199999999999</v>
      </c>
      <c r="G45" s="260">
        <v>1216.0899999999999</v>
      </c>
      <c r="H45" s="260">
        <v>645.11599999999999</v>
      </c>
      <c r="I45" s="260">
        <v>82.990899999999996</v>
      </c>
      <c r="J45" s="260">
        <v>136.84843000000001</v>
      </c>
      <c r="K45" s="261">
        <v>3205.4474699999996</v>
      </c>
      <c r="N45" s="249">
        <v>33</v>
      </c>
      <c r="O45" s="268">
        <v>519.40440000000001</v>
      </c>
      <c r="P45" s="269">
        <v>45.317</v>
      </c>
      <c r="Q45" s="269">
        <v>57.840800000000002</v>
      </c>
      <c r="R45" s="269">
        <v>13.8301</v>
      </c>
      <c r="S45" s="269">
        <v>30.677600000000002</v>
      </c>
      <c r="T45" s="269">
        <v>16.3079</v>
      </c>
      <c r="U45" s="269">
        <v>3.65876</v>
      </c>
      <c r="V45" s="269">
        <v>79.196700000000007</v>
      </c>
      <c r="W45" s="269">
        <v>322.82100000000003</v>
      </c>
      <c r="X45" s="270">
        <v>1089.0542600000001</v>
      </c>
    </row>
    <row r="46" spans="2:24">
      <c r="B46" s="254">
        <v>16</v>
      </c>
      <c r="C46" s="259">
        <v>113.974</v>
      </c>
      <c r="D46" s="260">
        <v>939.45699999999999</v>
      </c>
      <c r="E46" s="260">
        <v>78.700040000000001</v>
      </c>
      <c r="F46" s="260">
        <v>21.0244</v>
      </c>
      <c r="G46" s="260">
        <v>562.125</v>
      </c>
      <c r="H46" s="260">
        <v>101.80200000000001</v>
      </c>
      <c r="I46" s="260">
        <v>97.376000000000005</v>
      </c>
      <c r="J46" s="260">
        <v>295.84604999999999</v>
      </c>
      <c r="K46" s="261">
        <v>2210.30449</v>
      </c>
      <c r="N46" s="249">
        <v>34</v>
      </c>
      <c r="O46" s="268">
        <v>518.22855000000004</v>
      </c>
      <c r="P46" s="269">
        <v>40.361400000000003</v>
      </c>
      <c r="Q46" s="269">
        <v>53.921799999999998</v>
      </c>
      <c r="R46" s="269">
        <v>11.3523</v>
      </c>
      <c r="S46" s="269">
        <v>36.307499999999997</v>
      </c>
      <c r="T46" s="269">
        <v>23.109300000000001</v>
      </c>
      <c r="U46" s="269">
        <v>5.9599799999999998</v>
      </c>
      <c r="V46" s="269">
        <v>72.665000000000006</v>
      </c>
      <c r="W46" s="269">
        <v>349.09</v>
      </c>
      <c r="X46" s="270">
        <v>1110.9958299999998</v>
      </c>
    </row>
    <row r="47" spans="2:24">
      <c r="B47" s="254">
        <v>17</v>
      </c>
      <c r="C47" s="259">
        <v>134.999</v>
      </c>
      <c r="D47" s="260">
        <v>795.60599999999999</v>
      </c>
      <c r="E47" s="260">
        <v>39.906160000000007</v>
      </c>
      <c r="F47" s="260">
        <v>9.9589099999999995</v>
      </c>
      <c r="G47" s="260">
        <v>355.20100000000002</v>
      </c>
      <c r="H47" s="260">
        <v>24.344000000000001</v>
      </c>
      <c r="I47" s="260">
        <v>107.33499999999999</v>
      </c>
      <c r="J47" s="260">
        <v>270.72555</v>
      </c>
      <c r="K47" s="261">
        <v>1738.0756200000001</v>
      </c>
      <c r="N47" s="249">
        <v>35</v>
      </c>
      <c r="O47" s="268">
        <v>511.03708</v>
      </c>
      <c r="P47" s="269">
        <v>41.667700000000004</v>
      </c>
      <c r="Q47" s="269">
        <v>64.2376</v>
      </c>
      <c r="R47" s="269">
        <v>14.5969</v>
      </c>
      <c r="S47" s="269">
        <v>41.1282</v>
      </c>
      <c r="T47" s="269">
        <v>22.704699999999999</v>
      </c>
      <c r="U47" s="269">
        <v>5.0000099999999996</v>
      </c>
      <c r="V47" s="269">
        <v>76.541600000000003</v>
      </c>
      <c r="W47" s="269">
        <v>282.233</v>
      </c>
      <c r="X47" s="270">
        <v>1059.14679</v>
      </c>
    </row>
    <row r="48" spans="2:24">
      <c r="B48" s="254">
        <v>18</v>
      </c>
      <c r="C48" s="259">
        <v>211.35</v>
      </c>
      <c r="D48" s="260">
        <v>531.14200000000005</v>
      </c>
      <c r="E48" s="260">
        <v>38.668430000000001</v>
      </c>
      <c r="F48" s="260">
        <v>13.278600000000001</v>
      </c>
      <c r="G48" s="260">
        <v>225.73500000000001</v>
      </c>
      <c r="H48" s="260">
        <v>7.7458200000000001</v>
      </c>
      <c r="I48" s="260">
        <v>40.9422</v>
      </c>
      <c r="J48" s="260">
        <v>211.48788999999999</v>
      </c>
      <c r="K48" s="261">
        <v>1280.3499400000001</v>
      </c>
      <c r="N48" s="249">
        <v>36</v>
      </c>
      <c r="O48" s="268">
        <v>450.22229999999996</v>
      </c>
      <c r="P48" s="269">
        <v>41.532899999999998</v>
      </c>
      <c r="Q48" s="269">
        <v>64.507300000000001</v>
      </c>
      <c r="R48" s="269">
        <v>11.082599999999999</v>
      </c>
      <c r="S48" s="269">
        <v>46.985500000000002</v>
      </c>
      <c r="T48" s="269">
        <v>30.407800000000002</v>
      </c>
      <c r="U48" s="269">
        <v>4.97065</v>
      </c>
      <c r="V48" s="269">
        <v>67.3048</v>
      </c>
      <c r="W48" s="269">
        <v>313.947</v>
      </c>
      <c r="X48" s="270">
        <v>1030.9608499999999</v>
      </c>
    </row>
    <row r="49" spans="2:24">
      <c r="B49" s="254">
        <v>19</v>
      </c>
      <c r="C49" s="259">
        <v>217.99</v>
      </c>
      <c r="D49" s="260">
        <v>285.48899999999998</v>
      </c>
      <c r="E49" s="260">
        <v>34.242289999999997</v>
      </c>
      <c r="F49" s="260">
        <v>9.9589099999999995</v>
      </c>
      <c r="G49" s="260">
        <v>86.310599999999994</v>
      </c>
      <c r="H49" s="260">
        <v>3.3196400000000001</v>
      </c>
      <c r="I49" s="260">
        <v>29.8767</v>
      </c>
      <c r="J49" s="260">
        <v>187.66993000000002</v>
      </c>
      <c r="K49" s="261">
        <v>854.85707000000002</v>
      </c>
      <c r="N49" s="249">
        <v>37</v>
      </c>
      <c r="O49" s="268">
        <v>462.6755</v>
      </c>
      <c r="P49" s="269">
        <v>24.5505</v>
      </c>
      <c r="Q49" s="269">
        <v>68.156499999999994</v>
      </c>
      <c r="R49" s="269">
        <v>10.045999999999999</v>
      </c>
      <c r="S49" s="269">
        <v>29.2364</v>
      </c>
      <c r="T49" s="269">
        <v>23.741299999999999</v>
      </c>
      <c r="U49" s="269">
        <v>4.8750400000000003</v>
      </c>
      <c r="V49" s="269">
        <v>55.817599999999999</v>
      </c>
      <c r="W49" s="269">
        <v>310.12</v>
      </c>
      <c r="X49" s="270">
        <v>989.21884</v>
      </c>
    </row>
    <row r="50" spans="2:24">
      <c r="B50" s="254">
        <v>20</v>
      </c>
      <c r="C50" s="259">
        <v>79.671300000000002</v>
      </c>
      <c r="D50" s="260">
        <v>116.187</v>
      </c>
      <c r="E50" s="260">
        <v>7.7319800000000001</v>
      </c>
      <c r="F50" s="260">
        <v>1.1065499999999999</v>
      </c>
      <c r="G50" s="260">
        <v>25.450600000000001</v>
      </c>
      <c r="H50" s="260">
        <v>1.1065499999999999</v>
      </c>
      <c r="I50" s="260">
        <v>4.4261799999999996</v>
      </c>
      <c r="J50" s="260">
        <v>52.174729999999997</v>
      </c>
      <c r="K50" s="261">
        <v>287.85488999999995</v>
      </c>
      <c r="N50" s="249">
        <v>38</v>
      </c>
      <c r="O50" s="268">
        <v>477.15929999999997</v>
      </c>
      <c r="P50" s="269">
        <v>29.910699999999999</v>
      </c>
      <c r="Q50" s="269">
        <v>72.210400000000007</v>
      </c>
      <c r="R50" s="269">
        <v>17.3445</v>
      </c>
      <c r="S50" s="269">
        <v>28.064900000000002</v>
      </c>
      <c r="T50" s="269">
        <v>20.496700000000001</v>
      </c>
      <c r="U50" s="269">
        <v>10.135390000000001</v>
      </c>
      <c r="V50" s="269">
        <v>56.626899999999999</v>
      </c>
      <c r="W50" s="269">
        <v>316.97199999999998</v>
      </c>
      <c r="X50" s="270">
        <v>1028.9207900000001</v>
      </c>
    </row>
    <row r="51" spans="2:24">
      <c r="B51" s="255" t="s">
        <v>0</v>
      </c>
      <c r="C51" s="262">
        <v>2410.0576000000001</v>
      </c>
      <c r="D51" s="263">
        <v>19256.102100000004</v>
      </c>
      <c r="E51" s="263">
        <v>2810.3694700000005</v>
      </c>
      <c r="F51" s="263">
        <v>10547.588740000001</v>
      </c>
      <c r="G51" s="263">
        <v>7617.45957</v>
      </c>
      <c r="H51" s="263">
        <v>3218.9418200000005</v>
      </c>
      <c r="I51" s="263">
        <v>684.95197000000007</v>
      </c>
      <c r="J51" s="263">
        <v>2588.6758600000003</v>
      </c>
      <c r="K51" s="264">
        <v>49134.147130000005</v>
      </c>
      <c r="N51" s="249">
        <v>39</v>
      </c>
      <c r="O51" s="268">
        <v>526.64300000000003</v>
      </c>
      <c r="P51" s="269">
        <v>38.785299999999999</v>
      </c>
      <c r="Q51" s="269">
        <v>52.480600000000003</v>
      </c>
      <c r="R51" s="269">
        <v>8.7396799999999999</v>
      </c>
      <c r="S51" s="269">
        <v>26.623699999999999</v>
      </c>
      <c r="T51" s="269">
        <v>32.076300000000003</v>
      </c>
      <c r="U51" s="269">
        <v>1.2042600000000001</v>
      </c>
      <c r="V51" s="269">
        <v>78.025199999999998</v>
      </c>
      <c r="W51" s="269">
        <v>372.78199999999998</v>
      </c>
      <c r="X51" s="270">
        <v>1137.36004</v>
      </c>
    </row>
    <row r="52" spans="2:24">
      <c r="N52" s="249">
        <v>40</v>
      </c>
      <c r="O52" s="268">
        <v>532.28210000000001</v>
      </c>
      <c r="P52" s="269">
        <v>46.893099999999997</v>
      </c>
      <c r="Q52" s="269">
        <v>59.0122</v>
      </c>
      <c r="R52" s="269">
        <v>8.7396799999999999</v>
      </c>
      <c r="S52" s="269">
        <v>28.064900000000002</v>
      </c>
      <c r="T52" s="269">
        <v>30.2729</v>
      </c>
      <c r="U52" s="269">
        <v>2.5177399999999999</v>
      </c>
      <c r="V52" s="269">
        <v>85.551000000000002</v>
      </c>
      <c r="W52" s="269">
        <v>371.93</v>
      </c>
      <c r="X52" s="270">
        <v>1165.2636200000002</v>
      </c>
    </row>
    <row r="53" spans="2:24">
      <c r="N53" s="249">
        <v>41</v>
      </c>
      <c r="O53" s="268">
        <v>584.87959999999998</v>
      </c>
      <c r="P53" s="269">
        <v>35.001199999999997</v>
      </c>
      <c r="Q53" s="269">
        <v>70.094800000000006</v>
      </c>
      <c r="R53" s="269">
        <v>12.119199999999999</v>
      </c>
      <c r="S53" s="269">
        <v>30.677600000000002</v>
      </c>
      <c r="T53" s="269">
        <v>26.084199999999999</v>
      </c>
      <c r="U53" s="269">
        <v>2.5205199999999999</v>
      </c>
      <c r="V53" s="269">
        <v>89.065399999999997</v>
      </c>
      <c r="W53" s="269">
        <v>445.58199999999999</v>
      </c>
      <c r="X53" s="270">
        <v>1296.0245199999999</v>
      </c>
    </row>
    <row r="54" spans="2:24">
      <c r="N54" s="249">
        <v>42</v>
      </c>
      <c r="O54" s="268">
        <v>609.55349999999999</v>
      </c>
      <c r="P54" s="269">
        <v>50.946899999999999</v>
      </c>
      <c r="Q54" s="269">
        <v>64.642200000000003</v>
      </c>
      <c r="R54" s="269">
        <v>12.5238</v>
      </c>
      <c r="S54" s="269">
        <v>35.902900000000002</v>
      </c>
      <c r="T54" s="269">
        <v>32.750700000000002</v>
      </c>
      <c r="U54" s="269">
        <v>15.275379999999998</v>
      </c>
      <c r="V54" s="269">
        <v>92.849500000000006</v>
      </c>
      <c r="W54" s="269">
        <v>518.24699999999996</v>
      </c>
      <c r="X54" s="270">
        <v>1432.6918800000003</v>
      </c>
    </row>
    <row r="55" spans="2:24">
      <c r="N55" s="249">
        <v>43</v>
      </c>
      <c r="O55" s="268">
        <v>602.27030000000002</v>
      </c>
      <c r="P55" s="269">
        <v>39.189900000000002</v>
      </c>
      <c r="Q55" s="269">
        <v>76.896199999999993</v>
      </c>
      <c r="R55" s="269">
        <v>8.7396799999999999</v>
      </c>
      <c r="S55" s="269">
        <v>29.640999999999998</v>
      </c>
      <c r="T55" s="269">
        <v>25.182500000000001</v>
      </c>
      <c r="U55" s="269">
        <v>3.53552</v>
      </c>
      <c r="V55" s="269">
        <v>120.95699999999999</v>
      </c>
      <c r="W55" s="269">
        <v>447.83199999999999</v>
      </c>
      <c r="X55" s="270">
        <v>1354.2440999999999</v>
      </c>
    </row>
    <row r="56" spans="2:24">
      <c r="N56" s="249">
        <v>44</v>
      </c>
      <c r="O56" s="268">
        <v>580.06389999999999</v>
      </c>
      <c r="P56" s="269">
        <v>50.812100000000001</v>
      </c>
      <c r="Q56" s="269">
        <v>81.219899999999996</v>
      </c>
      <c r="R56" s="269">
        <v>11.082599999999999</v>
      </c>
      <c r="S56" s="269">
        <v>33.4251</v>
      </c>
      <c r="T56" s="269">
        <v>35.363399999999999</v>
      </c>
      <c r="U56" s="269">
        <v>12.59722</v>
      </c>
      <c r="V56" s="269">
        <v>84.649299999999997</v>
      </c>
      <c r="W56" s="269">
        <v>423.95600000000002</v>
      </c>
      <c r="X56" s="270">
        <v>1313.1695199999999</v>
      </c>
    </row>
    <row r="57" spans="2:24">
      <c r="N57" s="249">
        <v>45</v>
      </c>
      <c r="O57" s="268">
        <v>568.2777000000001</v>
      </c>
      <c r="P57" s="269">
        <v>55.902500000000003</v>
      </c>
      <c r="Q57" s="269">
        <v>71.4011</v>
      </c>
      <c r="R57" s="269">
        <v>1.1714500000000001</v>
      </c>
      <c r="S57" s="269">
        <v>28.4695</v>
      </c>
      <c r="T57" s="269">
        <v>35.633099999999999</v>
      </c>
      <c r="U57" s="269">
        <v>8.7198399999999996</v>
      </c>
      <c r="V57" s="269">
        <v>98.6143</v>
      </c>
      <c r="W57" s="269">
        <v>535.18600000000004</v>
      </c>
      <c r="X57" s="270">
        <v>1403.3754900000004</v>
      </c>
    </row>
    <row r="58" spans="2:24">
      <c r="N58" s="249">
        <v>46</v>
      </c>
      <c r="O58" s="268">
        <v>584.14330000000007</v>
      </c>
      <c r="P58" s="269">
        <v>44.2804</v>
      </c>
      <c r="Q58" s="269">
        <v>77.300899999999999</v>
      </c>
      <c r="R58" s="269">
        <v>2.61266</v>
      </c>
      <c r="S58" s="269">
        <v>32.1188</v>
      </c>
      <c r="T58" s="269">
        <v>40.318899999999999</v>
      </c>
      <c r="U58" s="269">
        <v>7.4895800000000001</v>
      </c>
      <c r="V58" s="269">
        <v>94.063400000000001</v>
      </c>
      <c r="W58" s="269">
        <v>527.43299999999999</v>
      </c>
      <c r="X58" s="270">
        <v>1409.7609400000001</v>
      </c>
    </row>
    <row r="59" spans="2:24">
      <c r="N59" s="249">
        <v>47</v>
      </c>
      <c r="O59" s="268">
        <v>563.84809999999993</v>
      </c>
      <c r="P59" s="269">
        <v>39.189900000000002</v>
      </c>
      <c r="Q59" s="269">
        <v>93.608800000000002</v>
      </c>
      <c r="R59" s="269">
        <v>11.3523</v>
      </c>
      <c r="S59" s="269">
        <v>31.0822</v>
      </c>
      <c r="T59" s="269">
        <v>38.742899999999999</v>
      </c>
      <c r="U59" s="269">
        <v>9.5264300000000013</v>
      </c>
      <c r="V59" s="269">
        <v>100.86499999999999</v>
      </c>
      <c r="W59" s="269">
        <v>485.68099999999998</v>
      </c>
      <c r="X59" s="270">
        <v>1373.8966299999997</v>
      </c>
    </row>
    <row r="60" spans="2:24">
      <c r="N60" s="249">
        <v>48</v>
      </c>
      <c r="O60" s="268">
        <v>656.3044000000001</v>
      </c>
      <c r="P60" s="269">
        <v>49.235999999999997</v>
      </c>
      <c r="Q60" s="269">
        <v>63.832900000000002</v>
      </c>
      <c r="R60" s="269">
        <v>8.8745600000000007</v>
      </c>
      <c r="S60" s="269">
        <v>27.028300000000002</v>
      </c>
      <c r="T60" s="269">
        <v>43.698399999999999</v>
      </c>
      <c r="U60" s="269">
        <v>12.547029999999999</v>
      </c>
      <c r="V60" s="269">
        <v>89.782200000000003</v>
      </c>
      <c r="W60" s="269">
        <v>515.63400000000001</v>
      </c>
      <c r="X60" s="270">
        <v>1466.9377899999999</v>
      </c>
    </row>
    <row r="61" spans="2:24">
      <c r="N61" s="249">
        <v>49</v>
      </c>
      <c r="O61" s="268">
        <v>589.53920000000005</v>
      </c>
      <c r="P61" s="269">
        <v>36.577300000000001</v>
      </c>
      <c r="Q61" s="269">
        <v>54.191499999999998</v>
      </c>
      <c r="R61" s="269">
        <v>1.30633</v>
      </c>
      <c r="S61" s="269">
        <v>27.795100000000001</v>
      </c>
      <c r="T61" s="269">
        <v>39.012599999999999</v>
      </c>
      <c r="U61" s="269">
        <v>10.10439</v>
      </c>
      <c r="V61" s="269">
        <v>112.892</v>
      </c>
      <c r="W61" s="269">
        <v>527.803</v>
      </c>
      <c r="X61" s="270">
        <v>1399.2214200000003</v>
      </c>
    </row>
    <row r="62" spans="2:24">
      <c r="N62" s="249">
        <v>50</v>
      </c>
      <c r="O62" s="268">
        <v>558.86900000000003</v>
      </c>
      <c r="P62" s="269">
        <v>28.7393</v>
      </c>
      <c r="Q62" s="269">
        <v>69.959900000000005</v>
      </c>
      <c r="R62" s="269">
        <v>7.5682299999999998</v>
      </c>
      <c r="S62" s="269">
        <v>16.8474</v>
      </c>
      <c r="T62" s="269">
        <v>34.596600000000002</v>
      </c>
      <c r="U62" s="269">
        <v>19.618310000000001</v>
      </c>
      <c r="V62" s="269">
        <v>119.51600000000001</v>
      </c>
      <c r="W62" s="269">
        <v>542.84699999999998</v>
      </c>
      <c r="X62" s="270">
        <v>1398.5617399999996</v>
      </c>
    </row>
    <row r="63" spans="2:24">
      <c r="N63" s="249">
        <v>51</v>
      </c>
      <c r="O63" s="268">
        <v>654.64329999999995</v>
      </c>
      <c r="P63" s="269">
        <v>42.9741</v>
      </c>
      <c r="Q63" s="269">
        <v>42.569400000000002</v>
      </c>
      <c r="R63" s="269">
        <v>7.5682299999999998</v>
      </c>
      <c r="S63" s="269">
        <v>33.155299999999997</v>
      </c>
      <c r="T63" s="269">
        <v>32.750700000000002</v>
      </c>
      <c r="U63" s="269">
        <v>11.23546</v>
      </c>
      <c r="V63" s="269">
        <v>98.387</v>
      </c>
      <c r="W63" s="269">
        <v>550.72799999999995</v>
      </c>
      <c r="X63" s="270">
        <v>1474.0114899999999</v>
      </c>
    </row>
    <row r="64" spans="2:24">
      <c r="N64" s="249">
        <v>52</v>
      </c>
      <c r="O64" s="268">
        <v>593.28710000000001</v>
      </c>
      <c r="P64" s="269">
        <v>35.271000000000001</v>
      </c>
      <c r="Q64" s="269">
        <v>64.642200000000003</v>
      </c>
      <c r="R64" s="269">
        <v>2.61266</v>
      </c>
      <c r="S64" s="269">
        <v>18.6508</v>
      </c>
      <c r="T64" s="269">
        <v>29.2364</v>
      </c>
      <c r="U64" s="269">
        <v>10.826919999999999</v>
      </c>
      <c r="V64" s="269">
        <v>96.541200000000003</v>
      </c>
      <c r="W64" s="269">
        <v>523.29499999999996</v>
      </c>
      <c r="X64" s="270">
        <v>1374.36328</v>
      </c>
    </row>
    <row r="65" spans="14:24">
      <c r="N65" s="249">
        <v>53</v>
      </c>
      <c r="O65" s="268">
        <v>560.86080000000004</v>
      </c>
      <c r="P65" s="269">
        <v>40.993299999999998</v>
      </c>
      <c r="Q65" s="269">
        <v>78.067700000000002</v>
      </c>
      <c r="R65" s="269">
        <v>1.30633</v>
      </c>
      <c r="S65" s="269">
        <v>16.5777</v>
      </c>
      <c r="T65" s="269">
        <v>37.301600000000001</v>
      </c>
      <c r="U65" s="269">
        <v>9.7502500000000012</v>
      </c>
      <c r="V65" s="269">
        <v>103.705</v>
      </c>
      <c r="W65" s="269">
        <v>573.16200000000003</v>
      </c>
      <c r="X65" s="270">
        <v>1421.7246800000003</v>
      </c>
    </row>
    <row r="66" spans="14:24">
      <c r="N66" s="249">
        <v>54</v>
      </c>
      <c r="O66" s="268">
        <v>512.08580000000006</v>
      </c>
      <c r="P66" s="269">
        <v>32.658299999999997</v>
      </c>
      <c r="Q66" s="269">
        <v>51.309100000000001</v>
      </c>
      <c r="R66" s="269">
        <v>6.3967799999999997</v>
      </c>
      <c r="S66" s="269">
        <v>16.712599999999998</v>
      </c>
      <c r="T66" s="269">
        <v>31.3095</v>
      </c>
      <c r="U66" s="269">
        <v>19.065390000000001</v>
      </c>
      <c r="V66" s="269">
        <v>124.876</v>
      </c>
      <c r="W66" s="269">
        <v>489.95400000000001</v>
      </c>
      <c r="X66" s="270">
        <v>1284.3674699999999</v>
      </c>
    </row>
    <row r="67" spans="14:24">
      <c r="N67" s="249">
        <v>55</v>
      </c>
      <c r="O67" s="268">
        <v>459.6617</v>
      </c>
      <c r="P67" s="269">
        <v>25.991800000000001</v>
      </c>
      <c r="Q67" s="269">
        <v>65.543899999999994</v>
      </c>
      <c r="R67" s="269">
        <v>0</v>
      </c>
      <c r="S67" s="269">
        <v>23.109300000000001</v>
      </c>
      <c r="T67" s="269">
        <v>22.3001</v>
      </c>
      <c r="U67" s="269">
        <v>12.234069999999999</v>
      </c>
      <c r="V67" s="269">
        <v>117.265</v>
      </c>
      <c r="W67" s="269">
        <v>599.11199999999997</v>
      </c>
      <c r="X67" s="270">
        <v>1325.2178699999999</v>
      </c>
    </row>
    <row r="68" spans="14:24">
      <c r="N68" s="249">
        <v>56</v>
      </c>
      <c r="O68" s="268">
        <v>419.57479999999998</v>
      </c>
      <c r="P68" s="269">
        <v>24.685400000000001</v>
      </c>
      <c r="Q68" s="269">
        <v>40.361400000000003</v>
      </c>
      <c r="R68" s="269">
        <v>2.61266</v>
      </c>
      <c r="S68" s="269">
        <v>15.4062</v>
      </c>
      <c r="T68" s="269">
        <v>35.363399999999999</v>
      </c>
      <c r="U68" s="269">
        <v>8.5882400000000008</v>
      </c>
      <c r="V68" s="269">
        <v>115.504</v>
      </c>
      <c r="W68" s="269">
        <v>558.91999999999996</v>
      </c>
      <c r="X68" s="270">
        <v>1221.0161000000001</v>
      </c>
    </row>
    <row r="69" spans="14:24">
      <c r="N69" s="249">
        <v>57</v>
      </c>
      <c r="O69" s="268">
        <v>448.06349999999998</v>
      </c>
      <c r="P69" s="269">
        <v>14.2348</v>
      </c>
      <c r="Q69" s="269">
        <v>42.299700000000001</v>
      </c>
      <c r="R69" s="269">
        <v>1.30633</v>
      </c>
      <c r="S69" s="269">
        <v>20.631499999999999</v>
      </c>
      <c r="T69" s="269">
        <v>27.93</v>
      </c>
      <c r="U69" s="269">
        <v>12.46574</v>
      </c>
      <c r="V69" s="269">
        <v>116.09399999999999</v>
      </c>
      <c r="W69" s="269">
        <v>525.99199999999996</v>
      </c>
      <c r="X69" s="270">
        <v>1209.0175699999998</v>
      </c>
    </row>
    <row r="70" spans="14:24">
      <c r="N70" s="249">
        <v>58</v>
      </c>
      <c r="O70" s="268">
        <v>280.61110000000002</v>
      </c>
      <c r="P70" s="269">
        <v>13.0633</v>
      </c>
      <c r="Q70" s="269">
        <v>42.569400000000002</v>
      </c>
      <c r="R70" s="269">
        <v>1.30633</v>
      </c>
      <c r="S70" s="269">
        <v>13.8301</v>
      </c>
      <c r="T70" s="269">
        <v>24.912700000000001</v>
      </c>
      <c r="U70" s="269">
        <v>6.0972999999999997</v>
      </c>
      <c r="V70" s="269">
        <v>83.612700000000004</v>
      </c>
      <c r="W70" s="269">
        <v>608.24900000000002</v>
      </c>
      <c r="X70" s="270">
        <v>1074.2519300000001</v>
      </c>
    </row>
    <row r="71" spans="14:24">
      <c r="N71" s="249">
        <v>59</v>
      </c>
      <c r="O71" s="268">
        <v>260.13400000000001</v>
      </c>
      <c r="P71" s="269">
        <v>18.1538</v>
      </c>
      <c r="Q71" s="269">
        <v>35.633099999999999</v>
      </c>
      <c r="R71" s="269">
        <v>1.30633</v>
      </c>
      <c r="S71" s="269">
        <v>8.8745600000000007</v>
      </c>
      <c r="T71" s="269">
        <v>28.831700000000001</v>
      </c>
      <c r="U71" s="269">
        <v>7.2105600000000001</v>
      </c>
      <c r="V71" s="269">
        <v>107.127</v>
      </c>
      <c r="W71" s="269">
        <v>542.47699999999998</v>
      </c>
      <c r="X71" s="270">
        <v>1009.7480499999999</v>
      </c>
    </row>
    <row r="72" spans="14:24">
      <c r="N72" s="249">
        <v>60</v>
      </c>
      <c r="O72" s="268">
        <v>167.34474</v>
      </c>
      <c r="P72" s="269">
        <v>7.8379899999999996</v>
      </c>
      <c r="Q72" s="269">
        <v>22.072800000000001</v>
      </c>
      <c r="R72" s="269">
        <v>0</v>
      </c>
      <c r="S72" s="269">
        <v>9.0094399999999997</v>
      </c>
      <c r="T72" s="269">
        <v>27.795100000000001</v>
      </c>
      <c r="U72" s="269">
        <v>4.8667199999999999</v>
      </c>
      <c r="V72" s="269">
        <v>63.563200000000002</v>
      </c>
      <c r="W72" s="269">
        <v>574.32600000000002</v>
      </c>
      <c r="X72" s="270">
        <v>876.81599000000006</v>
      </c>
    </row>
    <row r="73" spans="14:24">
      <c r="N73" s="249">
        <v>61</v>
      </c>
      <c r="O73" s="268">
        <v>73.30265</v>
      </c>
      <c r="P73" s="269">
        <v>0</v>
      </c>
      <c r="Q73" s="269">
        <v>16.442799999999998</v>
      </c>
      <c r="R73" s="269">
        <v>0</v>
      </c>
      <c r="S73" s="269">
        <v>1.30633</v>
      </c>
      <c r="T73" s="269">
        <v>25.722000000000001</v>
      </c>
      <c r="U73" s="269">
        <v>10.25146</v>
      </c>
      <c r="V73" s="269">
        <v>84.287099999999995</v>
      </c>
      <c r="W73" s="269">
        <v>543.05899999999997</v>
      </c>
      <c r="X73" s="270">
        <v>754.37133999999992</v>
      </c>
    </row>
    <row r="74" spans="14:24">
      <c r="N74" s="249">
        <v>62</v>
      </c>
      <c r="O74" s="268">
        <v>30.094809999999999</v>
      </c>
      <c r="P74" s="269">
        <v>2.61266</v>
      </c>
      <c r="Q74" s="269">
        <v>5.2253299999999996</v>
      </c>
      <c r="R74" s="269">
        <v>0</v>
      </c>
      <c r="S74" s="269">
        <v>1.30633</v>
      </c>
      <c r="T74" s="269">
        <v>24.145900000000001</v>
      </c>
      <c r="U74" s="269">
        <v>5.0357500000000002</v>
      </c>
      <c r="V74" s="269">
        <v>64.4649</v>
      </c>
      <c r="W74" s="269">
        <v>477.64299999999997</v>
      </c>
      <c r="X74" s="270">
        <v>610.52868000000001</v>
      </c>
    </row>
    <row r="75" spans="14:24">
      <c r="N75" s="249">
        <v>63</v>
      </c>
      <c r="O75" s="268">
        <v>16.963290000000001</v>
      </c>
      <c r="P75" s="269">
        <v>1.30633</v>
      </c>
      <c r="Q75" s="269">
        <v>6.3967799999999997</v>
      </c>
      <c r="R75" s="269">
        <v>0</v>
      </c>
      <c r="S75" s="269">
        <v>0</v>
      </c>
      <c r="T75" s="269">
        <v>15.1365</v>
      </c>
      <c r="U75" s="269">
        <v>4.6936900000000001</v>
      </c>
      <c r="V75" s="269">
        <v>51.309100000000001</v>
      </c>
      <c r="W75" s="269">
        <v>346.96</v>
      </c>
      <c r="X75" s="270">
        <v>442.76568999999995</v>
      </c>
    </row>
    <row r="76" spans="14:24">
      <c r="N76" s="249">
        <v>64</v>
      </c>
      <c r="O76" s="268">
        <v>14.497870000000001</v>
      </c>
      <c r="P76" s="269">
        <v>1.30633</v>
      </c>
      <c r="Q76" s="269">
        <v>2.61266</v>
      </c>
      <c r="R76" s="269">
        <v>0</v>
      </c>
      <c r="S76" s="269">
        <v>1.30633</v>
      </c>
      <c r="T76" s="269">
        <v>22.3001</v>
      </c>
      <c r="U76" s="269">
        <v>0</v>
      </c>
      <c r="V76" s="269">
        <v>50.137700000000002</v>
      </c>
      <c r="W76" s="269">
        <v>301.55</v>
      </c>
      <c r="X76" s="270">
        <v>393.71099000000004</v>
      </c>
    </row>
    <row r="77" spans="14:24">
      <c r="N77" s="249">
        <v>65</v>
      </c>
      <c r="O77" s="268">
        <v>3.9868800000000002</v>
      </c>
      <c r="P77" s="269">
        <v>0</v>
      </c>
      <c r="Q77" s="269">
        <v>2.61266</v>
      </c>
      <c r="R77" s="269">
        <v>0</v>
      </c>
      <c r="S77" s="269">
        <v>0</v>
      </c>
      <c r="T77" s="269">
        <v>10.947699999999999</v>
      </c>
      <c r="U77" s="269">
        <v>5.1831899999999997</v>
      </c>
      <c r="V77" s="269">
        <v>40.858499999999999</v>
      </c>
      <c r="W77" s="269">
        <v>253.983</v>
      </c>
      <c r="X77" s="270">
        <v>317.57193000000001</v>
      </c>
    </row>
    <row r="78" spans="14:24">
      <c r="N78" s="249">
        <v>66</v>
      </c>
      <c r="O78" s="268">
        <v>6.1810900000000002</v>
      </c>
      <c r="P78" s="269">
        <v>0</v>
      </c>
      <c r="Q78" s="269">
        <v>1.30633</v>
      </c>
      <c r="R78" s="269">
        <v>0</v>
      </c>
      <c r="S78" s="269">
        <v>0</v>
      </c>
      <c r="T78" s="269">
        <v>7.4333499999999999</v>
      </c>
      <c r="U78" s="269">
        <v>5.3029200000000003</v>
      </c>
      <c r="V78" s="269">
        <v>34.731400000000001</v>
      </c>
      <c r="W78" s="269">
        <v>197.93799999999999</v>
      </c>
      <c r="X78" s="270">
        <v>252.89308999999997</v>
      </c>
    </row>
    <row r="79" spans="14:24">
      <c r="N79" s="249">
        <v>67</v>
      </c>
      <c r="O79" s="268">
        <v>1.1696899999999999</v>
      </c>
      <c r="P79" s="269">
        <v>0</v>
      </c>
      <c r="Q79" s="269">
        <v>1.30633</v>
      </c>
      <c r="R79" s="269">
        <v>0</v>
      </c>
      <c r="S79" s="269">
        <v>0</v>
      </c>
      <c r="T79" s="269">
        <v>6.2618999999999998</v>
      </c>
      <c r="U79" s="269">
        <v>0</v>
      </c>
      <c r="V79" s="269">
        <v>44.642600000000002</v>
      </c>
      <c r="W79" s="269">
        <v>165.41499999999999</v>
      </c>
      <c r="X79" s="270">
        <v>218.79552000000001</v>
      </c>
    </row>
    <row r="80" spans="14:24">
      <c r="N80" s="249">
        <v>68</v>
      </c>
      <c r="O80" s="268">
        <v>2.63347</v>
      </c>
      <c r="P80" s="269">
        <v>0</v>
      </c>
      <c r="Q80" s="269">
        <v>1.30633</v>
      </c>
      <c r="R80" s="269">
        <v>0</v>
      </c>
      <c r="S80" s="269">
        <v>0</v>
      </c>
      <c r="T80" s="269">
        <v>1.1714500000000001</v>
      </c>
      <c r="U80" s="269">
        <v>2.6606100000000001</v>
      </c>
      <c r="V80" s="269">
        <v>27.028300000000002</v>
      </c>
      <c r="W80" s="269">
        <v>122.575</v>
      </c>
      <c r="X80" s="270">
        <v>157.37515999999999</v>
      </c>
    </row>
    <row r="81" spans="14:24">
      <c r="N81" s="249">
        <v>69</v>
      </c>
      <c r="O81" s="268">
        <v>1.24762</v>
      </c>
      <c r="P81" s="269">
        <v>0</v>
      </c>
      <c r="Q81" s="269">
        <v>0</v>
      </c>
      <c r="R81" s="269">
        <v>0</v>
      </c>
      <c r="S81" s="269">
        <v>0</v>
      </c>
      <c r="T81" s="269">
        <v>4.8206899999999999</v>
      </c>
      <c r="U81" s="269">
        <v>2.4887299999999999</v>
      </c>
      <c r="V81" s="269">
        <v>16.8474</v>
      </c>
      <c r="W81" s="269">
        <v>97.527799999999999</v>
      </c>
      <c r="X81" s="270">
        <v>122.93224000000001</v>
      </c>
    </row>
    <row r="82" spans="14:24">
      <c r="N82" s="249">
        <v>70</v>
      </c>
      <c r="O82" s="268">
        <v>0</v>
      </c>
      <c r="P82" s="269">
        <v>0</v>
      </c>
      <c r="Q82" s="269">
        <v>0</v>
      </c>
      <c r="R82" s="269">
        <v>0</v>
      </c>
      <c r="S82" s="269">
        <v>0</v>
      </c>
      <c r="T82" s="269">
        <v>0</v>
      </c>
      <c r="U82" s="269">
        <v>0</v>
      </c>
      <c r="V82" s="269">
        <v>7.5682299999999998</v>
      </c>
      <c r="W82" s="269">
        <v>55.994900000000001</v>
      </c>
      <c r="X82" s="270">
        <v>63.563130000000001</v>
      </c>
    </row>
    <row r="83" spans="14:24">
      <c r="N83" s="250" t="s">
        <v>0</v>
      </c>
      <c r="O83" s="271">
        <v>18889.442519999993</v>
      </c>
      <c r="P83" s="272">
        <v>1247.6041299999999</v>
      </c>
      <c r="Q83" s="272">
        <v>2488.2895699999995</v>
      </c>
      <c r="R83" s="272">
        <v>715.43255000000011</v>
      </c>
      <c r="S83" s="272">
        <v>1402.0659199999993</v>
      </c>
      <c r="T83" s="272">
        <v>1254.6655000000001</v>
      </c>
      <c r="U83" s="272">
        <v>367.17853999999994</v>
      </c>
      <c r="V83" s="272">
        <v>3792.0859800000007</v>
      </c>
      <c r="W83" s="272">
        <v>19468.577600000001</v>
      </c>
      <c r="X83" s="273">
        <v>49625.342309999993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S69"/>
  <sheetViews>
    <sheetView showGridLines="0" workbookViewId="0"/>
  </sheetViews>
  <sheetFormatPr baseColWidth="10" defaultRowHeight="15"/>
  <cols>
    <col min="2" max="2" width="30.7109375" customWidth="1"/>
    <col min="3" max="14" width="4.42578125" bestFit="1" customWidth="1"/>
    <col min="16" max="16" width="11.85546875" bestFit="1" customWidth="1"/>
  </cols>
  <sheetData>
    <row r="1" spans="1:19">
      <c r="A1" s="386" t="s">
        <v>378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3" spans="1:19" ht="47.25" customHeight="1">
      <c r="B3" s="339" t="s">
        <v>54</v>
      </c>
      <c r="C3" s="420" t="s">
        <v>69</v>
      </c>
      <c r="D3" s="420"/>
      <c r="E3" s="420" t="s">
        <v>67</v>
      </c>
      <c r="F3" s="420"/>
      <c r="G3" s="420" t="s">
        <v>68</v>
      </c>
      <c r="H3" s="420"/>
      <c r="I3" s="420" t="s">
        <v>66</v>
      </c>
      <c r="J3" s="420"/>
      <c r="K3" s="420" t="s">
        <v>71</v>
      </c>
      <c r="L3" s="420"/>
      <c r="M3" s="420" t="s">
        <v>72</v>
      </c>
      <c r="N3" s="420"/>
      <c r="O3" s="31"/>
      <c r="P3" s="31"/>
      <c r="Q3" s="31"/>
      <c r="R3" s="31"/>
      <c r="S3" s="31"/>
    </row>
    <row r="4" spans="1:19">
      <c r="B4" s="340"/>
      <c r="C4" s="154">
        <v>2014</v>
      </c>
      <c r="D4" s="154">
        <v>2010</v>
      </c>
      <c r="E4" s="155">
        <v>2014</v>
      </c>
      <c r="F4" s="155">
        <v>2010</v>
      </c>
      <c r="G4" s="154">
        <v>2014</v>
      </c>
      <c r="H4" s="154">
        <v>2010</v>
      </c>
      <c r="I4" s="154">
        <v>2014</v>
      </c>
      <c r="J4" s="154">
        <v>2010</v>
      </c>
      <c r="K4" s="154">
        <v>2014</v>
      </c>
      <c r="L4" s="154">
        <v>2010</v>
      </c>
      <c r="M4" s="154">
        <v>2014</v>
      </c>
      <c r="N4" s="154">
        <v>2010</v>
      </c>
      <c r="O4" s="31"/>
      <c r="P4" s="31"/>
      <c r="Q4" s="31"/>
      <c r="R4" s="31"/>
      <c r="S4" s="31"/>
    </row>
    <row r="5" spans="1:19" ht="15" customHeight="1">
      <c r="B5" s="146" t="s">
        <v>55</v>
      </c>
      <c r="C5" s="144"/>
      <c r="D5" s="144"/>
      <c r="E5" s="147"/>
      <c r="F5" s="147"/>
      <c r="G5" s="144"/>
      <c r="H5" s="144"/>
      <c r="I5" s="144"/>
      <c r="J5" s="144"/>
      <c r="K5" s="144"/>
      <c r="L5" s="144"/>
      <c r="M5" s="144"/>
      <c r="N5" s="144"/>
      <c r="O5" s="56"/>
      <c r="P5" s="56"/>
      <c r="Q5" s="56"/>
      <c r="R5" s="56"/>
      <c r="S5" s="31"/>
    </row>
    <row r="6" spans="1:19">
      <c r="B6" s="144" t="s">
        <v>19</v>
      </c>
      <c r="C6" s="145">
        <v>39</v>
      </c>
      <c r="D6" s="145">
        <v>38</v>
      </c>
      <c r="E6" s="148">
        <v>30.0090237</v>
      </c>
      <c r="F6" s="148">
        <v>29.609399199999999</v>
      </c>
      <c r="G6" s="148">
        <v>41.982701400000003</v>
      </c>
      <c r="H6" s="148">
        <v>40.904258400000003</v>
      </c>
      <c r="I6" s="148">
        <v>13.289257683333332</v>
      </c>
      <c r="J6" s="148">
        <v>15.885527708333333</v>
      </c>
      <c r="K6" s="145">
        <v>21</v>
      </c>
      <c r="L6" s="145">
        <v>18</v>
      </c>
      <c r="M6" s="145">
        <v>1</v>
      </c>
      <c r="N6" s="145">
        <v>1</v>
      </c>
      <c r="O6" s="56"/>
      <c r="P6" s="56"/>
      <c r="Q6" s="56"/>
      <c r="R6" s="56"/>
      <c r="S6" s="31"/>
    </row>
    <row r="7" spans="1:19">
      <c r="B7" s="144" t="s">
        <v>195</v>
      </c>
      <c r="C7" s="145">
        <v>41</v>
      </c>
      <c r="D7" s="145">
        <v>39</v>
      </c>
      <c r="E7" s="148">
        <v>40.802597400000003</v>
      </c>
      <c r="F7" s="148">
        <v>38.752631600000001</v>
      </c>
      <c r="G7" s="148">
        <v>41.367224200000003</v>
      </c>
      <c r="H7" s="148">
        <v>39.540217699999999</v>
      </c>
      <c r="I7" s="149">
        <v>0.89573167499999995</v>
      </c>
      <c r="J7" s="148">
        <v>3.7268966750000003</v>
      </c>
      <c r="K7" s="145">
        <v>20</v>
      </c>
      <c r="L7" s="145">
        <v>13</v>
      </c>
      <c r="M7" s="145" t="s">
        <v>35</v>
      </c>
      <c r="N7" s="145" t="s">
        <v>35</v>
      </c>
      <c r="O7" s="63"/>
      <c r="P7" s="63"/>
      <c r="Q7" s="63"/>
      <c r="R7" s="63"/>
      <c r="S7" s="31"/>
    </row>
    <row r="8" spans="1:19">
      <c r="B8" s="144" t="s">
        <v>70</v>
      </c>
      <c r="C8" s="148">
        <v>35.8739402</v>
      </c>
      <c r="D8" s="145" t="s">
        <v>65</v>
      </c>
      <c r="E8" s="148">
        <v>35.788713399999999</v>
      </c>
      <c r="F8" s="110" t="s">
        <v>65</v>
      </c>
      <c r="G8" s="110">
        <v>36.008202500000003</v>
      </c>
      <c r="H8" s="148" t="s">
        <v>65</v>
      </c>
      <c r="I8" s="149">
        <v>0.40664085</v>
      </c>
      <c r="J8" s="148" t="s">
        <v>65</v>
      </c>
      <c r="K8" s="150">
        <v>11.51</v>
      </c>
      <c r="L8" s="151" t="s">
        <v>65</v>
      </c>
      <c r="M8" s="152" t="s">
        <v>65</v>
      </c>
      <c r="N8" s="153" t="s">
        <v>65</v>
      </c>
      <c r="O8" s="63"/>
      <c r="P8" s="63"/>
      <c r="Q8" s="63"/>
      <c r="R8" s="63"/>
      <c r="S8" s="31"/>
    </row>
    <row r="9" spans="1:19">
      <c r="B9" s="146" t="s">
        <v>57</v>
      </c>
      <c r="C9" s="145"/>
      <c r="D9" s="145"/>
      <c r="E9" s="110"/>
      <c r="F9" s="110"/>
      <c r="G9" s="148"/>
      <c r="H9" s="148"/>
      <c r="I9" s="148"/>
      <c r="J9" s="148"/>
      <c r="K9" s="145"/>
      <c r="L9" s="145"/>
      <c r="M9" s="145"/>
      <c r="N9" s="145"/>
      <c r="O9" s="31"/>
      <c r="P9" s="31"/>
      <c r="Q9" s="31"/>
      <c r="R9" s="31"/>
      <c r="S9" s="31"/>
    </row>
    <row r="10" spans="1:19">
      <c r="B10" s="144" t="s">
        <v>58</v>
      </c>
      <c r="C10" s="145">
        <v>43</v>
      </c>
      <c r="D10" s="145">
        <v>42</v>
      </c>
      <c r="E10" s="148">
        <v>37.922051099999997</v>
      </c>
      <c r="F10" s="148">
        <v>37.069873000000001</v>
      </c>
      <c r="G10" s="148">
        <v>46.610247299999997</v>
      </c>
      <c r="H10" s="148">
        <v>44.083765999999997</v>
      </c>
      <c r="I10" s="148">
        <v>10.133146308333332</v>
      </c>
      <c r="J10" s="150">
        <v>12.887527908333333</v>
      </c>
      <c r="K10" s="145">
        <v>35</v>
      </c>
      <c r="L10" s="145">
        <v>31</v>
      </c>
      <c r="M10" s="145">
        <v>11</v>
      </c>
      <c r="N10" s="145">
        <v>8</v>
      </c>
      <c r="O10" s="31"/>
      <c r="P10" s="31"/>
      <c r="Q10" s="31"/>
      <c r="R10" s="31"/>
      <c r="S10" s="31"/>
    </row>
    <row r="11" spans="1:19">
      <c r="B11" s="144" t="s">
        <v>59</v>
      </c>
      <c r="C11" s="145">
        <v>40</v>
      </c>
      <c r="D11" s="145">
        <v>40</v>
      </c>
      <c r="E11" s="148">
        <v>31.768888499999999</v>
      </c>
      <c r="F11" s="148">
        <v>31.0773546</v>
      </c>
      <c r="G11" s="148">
        <v>41.006824799999997</v>
      </c>
      <c r="H11" s="196">
        <v>40.867293599999996</v>
      </c>
      <c r="I11" s="148">
        <v>11.403414750000001</v>
      </c>
      <c r="J11" s="148">
        <v>14.599661558333333</v>
      </c>
      <c r="K11" s="145">
        <v>27</v>
      </c>
      <c r="L11" s="145">
        <v>25</v>
      </c>
      <c r="M11" s="145">
        <v>4</v>
      </c>
      <c r="N11" s="145">
        <v>3</v>
      </c>
      <c r="O11" s="31"/>
      <c r="P11" s="31"/>
      <c r="Q11" s="31"/>
      <c r="R11" s="31"/>
      <c r="S11" s="31"/>
    </row>
    <row r="12" spans="1:19" ht="15" customHeight="1">
      <c r="B12" s="144" t="s">
        <v>22</v>
      </c>
      <c r="C12" s="145">
        <v>44</v>
      </c>
      <c r="D12" s="145">
        <v>42</v>
      </c>
      <c r="E12" s="110">
        <v>39.069777799999997</v>
      </c>
      <c r="F12" s="148">
        <v>38.376255700000002</v>
      </c>
      <c r="G12" s="148">
        <v>47.118260300000003</v>
      </c>
      <c r="H12" s="148">
        <v>43.9025696</v>
      </c>
      <c r="I12" s="148">
        <v>10.4425553</v>
      </c>
      <c r="J12" s="148">
        <v>12.950394691666666</v>
      </c>
      <c r="K12" s="145">
        <v>37</v>
      </c>
      <c r="L12" s="145">
        <v>31</v>
      </c>
      <c r="M12" s="145">
        <v>12</v>
      </c>
      <c r="N12" s="145">
        <v>8</v>
      </c>
      <c r="O12" s="56"/>
      <c r="P12" s="56"/>
      <c r="Q12" s="56"/>
      <c r="R12" s="56"/>
      <c r="S12" s="31"/>
    </row>
    <row r="13" spans="1:19">
      <c r="B13" s="144" t="s">
        <v>20</v>
      </c>
      <c r="C13" s="145">
        <v>46</v>
      </c>
      <c r="D13" s="145">
        <v>44</v>
      </c>
      <c r="E13" s="148">
        <v>43.106009999999998</v>
      </c>
      <c r="F13" s="148">
        <v>42.725989800000001</v>
      </c>
      <c r="G13" s="148">
        <v>48.5989942</v>
      </c>
      <c r="H13" s="148">
        <v>45.903424100000002</v>
      </c>
      <c r="I13" s="148">
        <v>8.0525225916666674</v>
      </c>
      <c r="J13" s="148">
        <v>10.857994699999999</v>
      </c>
      <c r="K13" s="145">
        <v>43</v>
      </c>
      <c r="L13" s="145">
        <v>37</v>
      </c>
      <c r="M13" s="145">
        <v>16</v>
      </c>
      <c r="N13" s="145">
        <v>12</v>
      </c>
      <c r="O13" s="56"/>
      <c r="P13" s="56"/>
      <c r="Q13" s="56"/>
      <c r="R13" s="56"/>
      <c r="S13" s="31"/>
    </row>
    <row r="14" spans="1:19">
      <c r="B14" s="144" t="s">
        <v>61</v>
      </c>
      <c r="C14" s="145">
        <v>42</v>
      </c>
      <c r="D14" s="145">
        <v>43</v>
      </c>
      <c r="E14" s="148">
        <v>32.103491300000002</v>
      </c>
      <c r="F14" s="148">
        <v>35.837160799999999</v>
      </c>
      <c r="G14" s="148">
        <v>40.694913200000002</v>
      </c>
      <c r="H14" s="148">
        <v>43.47343</v>
      </c>
      <c r="I14" s="148">
        <v>9.0053592416666657</v>
      </c>
      <c r="J14" s="148">
        <v>15.025609758333333</v>
      </c>
      <c r="K14" s="145">
        <v>32</v>
      </c>
      <c r="L14" s="145">
        <v>31</v>
      </c>
      <c r="M14" s="145">
        <v>10</v>
      </c>
      <c r="N14" s="145">
        <v>9</v>
      </c>
      <c r="O14" s="63"/>
      <c r="P14" s="63"/>
      <c r="Q14" s="63"/>
      <c r="R14" s="63"/>
      <c r="S14" s="31"/>
    </row>
    <row r="15" spans="1:19">
      <c r="B15" s="144" t="s">
        <v>62</v>
      </c>
      <c r="C15" s="145">
        <v>41</v>
      </c>
      <c r="D15" s="145">
        <v>40</v>
      </c>
      <c r="E15" s="148">
        <v>37.742247900000002</v>
      </c>
      <c r="F15" s="148">
        <v>37.202714200000003</v>
      </c>
      <c r="G15" s="110">
        <v>41.028628099999999</v>
      </c>
      <c r="H15" s="148">
        <v>39.2044888</v>
      </c>
      <c r="I15" s="148">
        <v>2.9464280833333336</v>
      </c>
      <c r="J15" s="148">
        <v>5.2079166666666667</v>
      </c>
      <c r="K15" s="145">
        <v>29</v>
      </c>
      <c r="L15" s="145">
        <v>25</v>
      </c>
      <c r="M15" s="145">
        <v>8</v>
      </c>
      <c r="N15" s="145">
        <v>6</v>
      </c>
      <c r="O15" s="31"/>
      <c r="P15" s="31"/>
      <c r="Q15" s="31"/>
      <c r="R15" s="31"/>
      <c r="S15" s="31"/>
    </row>
    <row r="16" spans="1:19">
      <c r="B16" s="144" t="s">
        <v>63</v>
      </c>
      <c r="C16" s="145">
        <v>37</v>
      </c>
      <c r="D16" s="145">
        <v>39</v>
      </c>
      <c r="E16" s="110" t="s">
        <v>65</v>
      </c>
      <c r="F16" s="110" t="s">
        <v>65</v>
      </c>
      <c r="G16" s="148" t="s">
        <v>65</v>
      </c>
      <c r="H16" s="148" t="s">
        <v>65</v>
      </c>
      <c r="I16" s="148" t="s">
        <v>65</v>
      </c>
      <c r="J16" s="148" t="s">
        <v>65</v>
      </c>
      <c r="K16" s="145">
        <v>23</v>
      </c>
      <c r="L16" s="145">
        <v>28</v>
      </c>
      <c r="M16" s="145">
        <v>7</v>
      </c>
      <c r="N16" s="145">
        <v>5</v>
      </c>
      <c r="O16" s="31"/>
      <c r="P16" s="31"/>
      <c r="Q16" s="31"/>
      <c r="R16" s="31"/>
      <c r="S16" s="31"/>
    </row>
    <row r="17" spans="2:19">
      <c r="B17" s="296" t="s">
        <v>208</v>
      </c>
      <c r="C17" s="297">
        <v>41.067399999999999</v>
      </c>
      <c r="D17" s="297">
        <v>40.134858700000002</v>
      </c>
      <c r="E17" s="297">
        <v>36.276555299999998</v>
      </c>
      <c r="F17" s="297">
        <v>35.253363700000001</v>
      </c>
      <c r="G17" s="297">
        <v>42.537849199999997</v>
      </c>
      <c r="H17" s="297">
        <v>41.1903407</v>
      </c>
      <c r="I17" s="297">
        <v>7.6312233416666659</v>
      </c>
      <c r="J17" s="297">
        <v>10.710274958333335</v>
      </c>
      <c r="K17" s="297">
        <v>28.33</v>
      </c>
      <c r="L17" s="297">
        <v>20.260000000000002</v>
      </c>
      <c r="M17" s="297">
        <v>5.94</v>
      </c>
      <c r="N17" s="297">
        <v>3.32</v>
      </c>
      <c r="O17" s="31"/>
      <c r="P17" s="31"/>
      <c r="Q17" s="31"/>
      <c r="R17" s="31"/>
      <c r="S17" s="31"/>
    </row>
    <row r="18" spans="2:19">
      <c r="B18" s="293" t="s">
        <v>64</v>
      </c>
      <c r="C18" s="298">
        <v>44</v>
      </c>
      <c r="D18" s="298">
        <v>42</v>
      </c>
      <c r="E18" s="299">
        <v>40.6498895</v>
      </c>
      <c r="F18" s="299">
        <v>41.001943300000001</v>
      </c>
      <c r="G18" s="299">
        <v>43.525677100000003</v>
      </c>
      <c r="H18" s="300">
        <v>43.268547699999999</v>
      </c>
      <c r="I18" s="299">
        <v>3.6593117583333332</v>
      </c>
      <c r="J18" s="299">
        <v>6.6962819250000001</v>
      </c>
      <c r="K18" s="298">
        <v>35</v>
      </c>
      <c r="L18" s="298">
        <v>30</v>
      </c>
      <c r="M18" s="298">
        <v>9</v>
      </c>
      <c r="N18" s="298">
        <v>7</v>
      </c>
      <c r="O18" s="56"/>
      <c r="P18" s="56"/>
      <c r="Q18" s="56"/>
      <c r="R18" s="56"/>
      <c r="S18" s="31"/>
    </row>
    <row r="19" spans="2:19">
      <c r="B19" s="382" t="s">
        <v>267</v>
      </c>
      <c r="M19" s="31"/>
      <c r="N19" s="56"/>
      <c r="O19" s="56"/>
      <c r="P19" s="295"/>
      <c r="Q19" s="292"/>
      <c r="R19" s="56"/>
      <c r="S19" s="31"/>
    </row>
    <row r="20" spans="2:19">
      <c r="B20" s="382" t="s">
        <v>268</v>
      </c>
      <c r="M20" s="31"/>
      <c r="N20" s="63"/>
      <c r="O20" s="63"/>
      <c r="P20" s="295"/>
      <c r="Q20" s="63"/>
      <c r="R20" s="63"/>
      <c r="S20" s="31"/>
    </row>
    <row r="21" spans="2:19">
      <c r="B21" s="382" t="s">
        <v>269</v>
      </c>
      <c r="M21" s="31"/>
      <c r="N21" s="76"/>
      <c r="O21" s="31"/>
      <c r="P21" s="31"/>
      <c r="Q21" s="65"/>
      <c r="R21" s="98"/>
      <c r="S21" s="31"/>
    </row>
    <row r="22" spans="2:19">
      <c r="B22" s="382" t="s">
        <v>270</v>
      </c>
      <c r="M22" s="31"/>
      <c r="N22" s="75"/>
      <c r="O22" s="31"/>
      <c r="P22" s="31"/>
      <c r="Q22" s="31"/>
      <c r="R22" s="31"/>
      <c r="S22" s="31"/>
    </row>
    <row r="23" spans="2:19">
      <c r="M23" s="31"/>
      <c r="N23" s="77"/>
      <c r="O23" s="31"/>
      <c r="P23" s="31"/>
      <c r="Q23" s="31"/>
      <c r="R23" s="31"/>
      <c r="S23" s="31"/>
    </row>
    <row r="24" spans="2:19" ht="15" customHeight="1">
      <c r="M24" s="31"/>
      <c r="N24" s="411"/>
      <c r="O24" s="411"/>
      <c r="P24" s="411"/>
      <c r="Q24" s="411"/>
      <c r="R24" s="411"/>
      <c r="S24" s="31"/>
    </row>
    <row r="25" spans="2:19">
      <c r="M25" s="31"/>
      <c r="N25" s="56"/>
      <c r="O25" s="56"/>
      <c r="P25" s="56"/>
      <c r="Q25" s="56"/>
      <c r="R25" s="56"/>
      <c r="S25" s="31"/>
    </row>
    <row r="26" spans="2:19">
      <c r="M26" s="31"/>
      <c r="N26" s="63"/>
      <c r="O26" s="63"/>
      <c r="P26" s="63"/>
      <c r="Q26" s="63"/>
      <c r="R26" s="63"/>
      <c r="S26" s="31"/>
    </row>
    <row r="27" spans="2:19">
      <c r="M27" s="31"/>
      <c r="N27" s="76"/>
      <c r="O27" s="31"/>
      <c r="P27" s="31"/>
      <c r="Q27" s="31"/>
      <c r="R27" s="31"/>
      <c r="S27" s="31"/>
    </row>
    <row r="28" spans="2:19" ht="22.5" customHeight="1">
      <c r="B28" s="78"/>
      <c r="C28" s="61"/>
      <c r="D28" s="61"/>
      <c r="M28" s="31"/>
      <c r="N28" s="75"/>
      <c r="O28" s="31"/>
      <c r="P28" s="31"/>
      <c r="Q28" s="31"/>
      <c r="R28" s="31"/>
      <c r="S28" s="31"/>
    </row>
    <row r="29" spans="2:19">
      <c r="B29" s="78"/>
      <c r="C29" s="62"/>
      <c r="D29" s="62"/>
      <c r="M29" s="31"/>
      <c r="N29" s="77"/>
      <c r="O29" s="31"/>
      <c r="P29" s="31"/>
      <c r="Q29" s="31"/>
      <c r="R29" s="31"/>
      <c r="S29" s="31"/>
    </row>
    <row r="30" spans="2:19" ht="15" customHeight="1">
      <c r="B30" s="79"/>
      <c r="C30" s="78"/>
      <c r="D30" s="78"/>
      <c r="M30" s="31"/>
      <c r="N30" s="411"/>
      <c r="O30" s="411"/>
      <c r="P30" s="411"/>
      <c r="Q30" s="411"/>
      <c r="R30" s="411"/>
      <c r="S30" s="31"/>
    </row>
    <row r="31" spans="2:19">
      <c r="B31" s="78"/>
      <c r="C31" s="62"/>
      <c r="D31" s="62"/>
      <c r="M31" s="31"/>
      <c r="N31" s="56"/>
      <c r="O31" s="56"/>
      <c r="P31" s="56"/>
      <c r="Q31" s="56"/>
      <c r="R31" s="56"/>
      <c r="S31" s="31"/>
    </row>
    <row r="32" spans="2:19">
      <c r="B32" s="78"/>
      <c r="C32" s="62"/>
      <c r="D32" s="62"/>
      <c r="M32" s="31"/>
      <c r="N32" s="63"/>
      <c r="O32" s="63"/>
      <c r="P32" s="63"/>
      <c r="Q32" s="63"/>
      <c r="R32" s="63"/>
      <c r="S32" s="31"/>
    </row>
    <row r="33" spans="2:19">
      <c r="B33" s="79"/>
      <c r="C33" s="62"/>
      <c r="D33" s="62"/>
      <c r="M33" s="31"/>
      <c r="N33" s="76"/>
      <c r="O33" s="31"/>
      <c r="P33" s="31"/>
      <c r="Q33" s="31"/>
      <c r="R33" s="31"/>
      <c r="S33" s="31"/>
    </row>
    <row r="34" spans="2:19">
      <c r="B34" s="78"/>
      <c r="C34" s="62"/>
      <c r="D34" s="62"/>
      <c r="M34" s="31"/>
      <c r="N34" s="75"/>
      <c r="O34" s="31"/>
      <c r="P34" s="31"/>
      <c r="Q34" s="31"/>
      <c r="R34" s="31"/>
      <c r="S34" s="31"/>
    </row>
    <row r="35" spans="2:19">
      <c r="B35" s="78"/>
      <c r="C35" s="62"/>
      <c r="D35" s="62"/>
      <c r="M35" s="31"/>
      <c r="N35" s="77"/>
      <c r="O35" s="31"/>
      <c r="P35" s="31"/>
      <c r="Q35" s="31"/>
      <c r="R35" s="31"/>
      <c r="S35" s="31"/>
    </row>
    <row r="36" spans="2:19" ht="15" customHeight="1">
      <c r="B36" s="78"/>
      <c r="C36" s="62"/>
      <c r="D36" s="62"/>
      <c r="M36" s="31"/>
      <c r="N36" s="411"/>
      <c r="O36" s="411"/>
      <c r="P36" s="411"/>
      <c r="Q36" s="411"/>
      <c r="R36" s="411"/>
      <c r="S36" s="31"/>
    </row>
    <row r="37" spans="2:19">
      <c r="B37" s="78"/>
      <c r="C37" s="62"/>
      <c r="D37" s="62"/>
      <c r="M37" s="31"/>
      <c r="N37" s="56"/>
      <c r="O37" s="56"/>
      <c r="P37" s="56"/>
      <c r="Q37" s="56"/>
      <c r="R37" s="56"/>
      <c r="S37" s="31"/>
    </row>
    <row r="38" spans="2:19">
      <c r="B38" s="78"/>
      <c r="C38" s="62"/>
      <c r="D38" s="62"/>
      <c r="M38" s="31"/>
      <c r="N38" s="63"/>
      <c r="O38" s="63"/>
      <c r="P38" s="63"/>
      <c r="Q38" s="63"/>
      <c r="R38" s="63"/>
      <c r="S38" s="31"/>
    </row>
    <row r="39" spans="2:19">
      <c r="B39" s="78"/>
      <c r="C39" s="62"/>
      <c r="D39" s="62"/>
      <c r="M39" s="31"/>
      <c r="N39" s="76"/>
      <c r="O39" s="31"/>
      <c r="P39" s="31"/>
      <c r="Q39" s="31"/>
      <c r="R39" s="31"/>
      <c r="S39" s="31"/>
    </row>
    <row r="40" spans="2:19">
      <c r="B40" s="78"/>
      <c r="C40" s="62"/>
      <c r="D40" s="62"/>
      <c r="M40" s="31"/>
      <c r="N40" s="75"/>
      <c r="O40" s="31"/>
      <c r="P40" s="31"/>
      <c r="Q40" s="31"/>
      <c r="R40" s="31"/>
      <c r="S40" s="31"/>
    </row>
    <row r="41" spans="2:19">
      <c r="B41" s="79"/>
      <c r="C41" s="62"/>
      <c r="D41" s="62"/>
      <c r="M41" s="31"/>
      <c r="N41" s="77"/>
      <c r="O41" s="31"/>
      <c r="P41" s="31"/>
      <c r="Q41" s="31"/>
      <c r="R41" s="31"/>
      <c r="S41" s="31"/>
    </row>
    <row r="42" spans="2:19">
      <c r="B42" s="80"/>
      <c r="C42" s="62"/>
      <c r="D42" s="62"/>
      <c r="M42" s="31"/>
      <c r="N42" s="411"/>
      <c r="O42" s="411"/>
      <c r="P42" s="411"/>
      <c r="Q42" s="411"/>
      <c r="R42" s="411"/>
      <c r="S42" s="31"/>
    </row>
    <row r="43" spans="2:19">
      <c r="M43" s="31"/>
      <c r="N43" s="56"/>
      <c r="O43" s="56"/>
      <c r="P43" s="56"/>
      <c r="Q43" s="56"/>
      <c r="R43" s="56"/>
      <c r="S43" s="31"/>
    </row>
    <row r="44" spans="2:19">
      <c r="M44" s="31"/>
      <c r="N44" s="63"/>
      <c r="O44" s="63"/>
      <c r="P44" s="63"/>
      <c r="Q44" s="63"/>
      <c r="R44" s="63"/>
      <c r="S44" s="31"/>
    </row>
    <row r="45" spans="2:19">
      <c r="M45" s="31"/>
      <c r="N45" s="76"/>
      <c r="O45" s="31"/>
      <c r="P45" s="31"/>
      <c r="Q45" s="31"/>
      <c r="R45" s="31"/>
      <c r="S45" s="31"/>
    </row>
    <row r="46" spans="2:19">
      <c r="M46" s="31"/>
      <c r="N46" s="75"/>
      <c r="O46" s="31"/>
      <c r="P46" s="31"/>
      <c r="Q46" s="31"/>
      <c r="R46" s="31"/>
      <c r="S46" s="31"/>
    </row>
    <row r="47" spans="2:19">
      <c r="M47" s="31"/>
      <c r="N47" s="77"/>
      <c r="O47" s="31"/>
      <c r="P47" s="31"/>
      <c r="Q47" s="31"/>
      <c r="R47" s="31"/>
      <c r="S47" s="31"/>
    </row>
    <row r="48" spans="2:19" ht="15" customHeight="1">
      <c r="M48" s="31"/>
      <c r="N48" s="411"/>
      <c r="O48" s="411"/>
      <c r="P48" s="411"/>
      <c r="Q48" s="411"/>
      <c r="R48" s="411"/>
      <c r="S48" s="31"/>
    </row>
    <row r="49" spans="13:19">
      <c r="M49" s="31"/>
      <c r="N49" s="56"/>
      <c r="O49" s="56"/>
      <c r="P49" s="56"/>
      <c r="Q49" s="56"/>
      <c r="R49" s="56"/>
      <c r="S49" s="31"/>
    </row>
    <row r="50" spans="13:19">
      <c r="M50" s="31"/>
      <c r="N50" s="63"/>
      <c r="O50" s="63"/>
      <c r="P50" s="63"/>
      <c r="Q50" s="63"/>
      <c r="R50" s="63"/>
      <c r="S50" s="31"/>
    </row>
    <row r="51" spans="13:19">
      <c r="M51" s="31"/>
      <c r="N51" s="76"/>
      <c r="O51" s="31"/>
      <c r="P51" s="31"/>
      <c r="Q51" s="31"/>
      <c r="R51" s="31"/>
      <c r="S51" s="31"/>
    </row>
    <row r="52" spans="13:19">
      <c r="M52" s="31"/>
      <c r="N52" s="75"/>
      <c r="O52" s="31"/>
      <c r="P52" s="31"/>
      <c r="Q52" s="31"/>
      <c r="R52" s="31"/>
      <c r="S52" s="31"/>
    </row>
    <row r="53" spans="13:19">
      <c r="M53" s="31"/>
      <c r="N53" s="77"/>
      <c r="O53" s="31"/>
      <c r="P53" s="31"/>
      <c r="Q53" s="31"/>
      <c r="R53" s="31"/>
      <c r="S53" s="31"/>
    </row>
    <row r="54" spans="13:19" ht="15" customHeight="1">
      <c r="M54" s="31"/>
      <c r="N54" s="411"/>
      <c r="O54" s="411"/>
      <c r="P54" s="411"/>
      <c r="Q54" s="411"/>
      <c r="R54" s="411"/>
      <c r="S54" s="31"/>
    </row>
    <row r="55" spans="13:19">
      <c r="M55" s="31"/>
      <c r="N55" s="56"/>
      <c r="O55" s="56"/>
      <c r="P55" s="56"/>
      <c r="Q55" s="56"/>
      <c r="R55" s="56"/>
      <c r="S55" s="31"/>
    </row>
    <row r="56" spans="13:19">
      <c r="M56" s="31"/>
      <c r="N56" s="63"/>
      <c r="O56" s="63"/>
      <c r="P56" s="63"/>
      <c r="Q56" s="63"/>
      <c r="R56" s="63"/>
      <c r="S56" s="31"/>
    </row>
    <row r="57" spans="13:19">
      <c r="M57" s="31"/>
      <c r="N57" s="76"/>
      <c r="O57" s="31"/>
      <c r="P57" s="31"/>
      <c r="Q57" s="31"/>
      <c r="R57" s="31"/>
      <c r="S57" s="31"/>
    </row>
    <row r="58" spans="13:19">
      <c r="M58" s="31"/>
      <c r="N58" s="75"/>
      <c r="O58" s="31"/>
      <c r="P58" s="31"/>
      <c r="Q58" s="31"/>
      <c r="R58" s="31"/>
      <c r="S58" s="31"/>
    </row>
    <row r="59" spans="13:19">
      <c r="M59" s="31"/>
      <c r="N59" s="77"/>
      <c r="O59" s="31"/>
      <c r="P59" s="31"/>
      <c r="Q59" s="31"/>
      <c r="R59" s="31"/>
      <c r="S59" s="31"/>
    </row>
    <row r="60" spans="13:19" ht="15" customHeight="1">
      <c r="M60" s="31"/>
      <c r="N60" s="411"/>
      <c r="O60" s="411"/>
      <c r="P60" s="411"/>
      <c r="Q60" s="411"/>
      <c r="R60" s="411"/>
      <c r="S60" s="31"/>
    </row>
    <row r="61" spans="13:19">
      <c r="M61" s="31"/>
      <c r="N61" s="56"/>
      <c r="O61" s="56"/>
      <c r="P61" s="56"/>
      <c r="Q61" s="56"/>
      <c r="R61" s="56"/>
      <c r="S61" s="31"/>
    </row>
    <row r="62" spans="13:19">
      <c r="M62" s="31"/>
      <c r="N62" s="63"/>
      <c r="O62" s="63"/>
      <c r="P62" s="63"/>
      <c r="Q62" s="63"/>
      <c r="R62" s="63"/>
      <c r="S62" s="31"/>
    </row>
    <row r="63" spans="13:19">
      <c r="M63" s="31"/>
      <c r="N63" s="76"/>
      <c r="O63" s="31"/>
      <c r="P63" s="31"/>
      <c r="Q63" s="31"/>
      <c r="R63" s="31"/>
      <c r="S63" s="31"/>
    </row>
    <row r="64" spans="13:19">
      <c r="M64" s="31"/>
      <c r="N64" s="75"/>
      <c r="O64" s="31"/>
      <c r="P64" s="31"/>
      <c r="Q64" s="31"/>
      <c r="R64" s="31"/>
      <c r="S64" s="31"/>
    </row>
    <row r="65" spans="13:19">
      <c r="M65" s="31"/>
      <c r="N65" s="77"/>
      <c r="O65" s="31"/>
      <c r="P65" s="31"/>
      <c r="Q65" s="31"/>
      <c r="R65" s="31"/>
      <c r="S65" s="31"/>
    </row>
    <row r="66" spans="13:19" ht="15" customHeight="1">
      <c r="M66" s="31"/>
      <c r="N66" s="411"/>
      <c r="O66" s="411"/>
      <c r="P66" s="411"/>
      <c r="Q66" s="411"/>
      <c r="R66" s="411"/>
      <c r="S66" s="31"/>
    </row>
    <row r="67" spans="13:19">
      <c r="M67" s="31"/>
      <c r="N67" s="56"/>
      <c r="O67" s="56"/>
      <c r="P67" s="56"/>
      <c r="Q67" s="56"/>
      <c r="R67" s="56"/>
      <c r="S67" s="31"/>
    </row>
    <row r="68" spans="13:19">
      <c r="M68" s="31"/>
      <c r="N68" s="63"/>
      <c r="O68" s="63"/>
      <c r="P68" s="63"/>
      <c r="Q68" s="63"/>
      <c r="R68" s="63"/>
      <c r="S68" s="31"/>
    </row>
    <row r="69" spans="13:19">
      <c r="M69" s="31"/>
      <c r="N69" s="31"/>
      <c r="O69" s="31"/>
      <c r="P69" s="31"/>
      <c r="Q69" s="31"/>
      <c r="R69" s="31"/>
      <c r="S69" s="31"/>
    </row>
  </sheetData>
  <mergeCells count="14">
    <mergeCell ref="N54:R54"/>
    <mergeCell ref="N60:R60"/>
    <mergeCell ref="N66:R66"/>
    <mergeCell ref="M3:N3"/>
    <mergeCell ref="N24:R24"/>
    <mergeCell ref="N30:R30"/>
    <mergeCell ref="N36:R36"/>
    <mergeCell ref="N42:R42"/>
    <mergeCell ref="N48:R48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24"/>
  <sheetViews>
    <sheetView showGridLines="0" workbookViewId="0"/>
  </sheetViews>
  <sheetFormatPr baseColWidth="10" defaultRowHeight="15"/>
  <cols>
    <col min="2" max="2" width="22.140625" bestFit="1" customWidth="1"/>
    <col min="3" max="3" width="12.140625" bestFit="1" customWidth="1"/>
    <col min="4" max="4" width="10.5703125" bestFit="1" customWidth="1"/>
    <col min="5" max="5" width="11" bestFit="1" customWidth="1"/>
    <col min="6" max="6" width="10.140625" bestFit="1" customWidth="1"/>
    <col min="7" max="7" width="11.28515625" bestFit="1" customWidth="1"/>
    <col min="8" max="8" width="6.42578125" bestFit="1" customWidth="1"/>
    <col min="9" max="9" width="4.85546875" bestFit="1" customWidth="1"/>
    <col min="10" max="10" width="7.42578125" bestFit="1" customWidth="1"/>
  </cols>
  <sheetData>
    <row r="1" spans="1:10">
      <c r="A1" s="141" t="s">
        <v>379</v>
      </c>
    </row>
    <row r="3" spans="1:10" ht="22.5">
      <c r="B3" s="164" t="s">
        <v>128</v>
      </c>
      <c r="C3" s="162" t="s">
        <v>117</v>
      </c>
      <c r="D3" s="162" t="s">
        <v>118</v>
      </c>
      <c r="E3" s="162" t="s">
        <v>119</v>
      </c>
      <c r="F3" s="162" t="s">
        <v>120</v>
      </c>
      <c r="G3" s="162" t="s">
        <v>121</v>
      </c>
      <c r="H3" s="162" t="s">
        <v>28</v>
      </c>
      <c r="I3" s="162" t="s">
        <v>0</v>
      </c>
      <c r="J3" s="163" t="s">
        <v>122</v>
      </c>
    </row>
    <row r="4" spans="1:10">
      <c r="B4" s="165" t="s">
        <v>15</v>
      </c>
      <c r="C4" s="157"/>
      <c r="D4" s="157"/>
      <c r="E4" s="157"/>
      <c r="F4" s="157"/>
      <c r="G4" s="157"/>
      <c r="H4" s="157"/>
      <c r="I4" s="157"/>
      <c r="J4" s="158"/>
    </row>
    <row r="5" spans="1:10">
      <c r="B5" s="166" t="s">
        <v>19</v>
      </c>
      <c r="C5" s="189">
        <v>68.862755041453241</v>
      </c>
      <c r="D5" s="189">
        <v>22.852732144370027</v>
      </c>
      <c r="E5" s="189">
        <v>1.9826983881338338</v>
      </c>
      <c r="F5" s="189">
        <v>2.6439270246637894</v>
      </c>
      <c r="G5" s="189" t="s">
        <v>35</v>
      </c>
      <c r="H5" s="189">
        <v>3.5905581011154415</v>
      </c>
      <c r="I5" s="159">
        <v>100</v>
      </c>
      <c r="J5" s="160">
        <v>122600</v>
      </c>
    </row>
    <row r="6" spans="1:10">
      <c r="B6" s="166" t="s">
        <v>26</v>
      </c>
      <c r="C6" s="189">
        <v>2.1997436209511978</v>
      </c>
      <c r="D6" s="189">
        <v>9.5053453275890192</v>
      </c>
      <c r="E6" s="189">
        <v>10.001912278396667</v>
      </c>
      <c r="F6" s="189">
        <v>42.008626012809621</v>
      </c>
      <c r="G6" s="189">
        <v>0.70848718085203544</v>
      </c>
      <c r="H6" s="189">
        <v>35.575885579401451</v>
      </c>
      <c r="I6" s="159">
        <v>100</v>
      </c>
      <c r="J6" s="160">
        <v>8900</v>
      </c>
    </row>
    <row r="7" spans="1:10" ht="22.5">
      <c r="B7" s="166" t="s">
        <v>27</v>
      </c>
      <c r="C7" s="189">
        <v>70.632780831469518</v>
      </c>
      <c r="D7" s="189">
        <v>18.889056821677759</v>
      </c>
      <c r="E7" s="189">
        <v>1.8441447234952426</v>
      </c>
      <c r="F7" s="189">
        <v>4.9969463122472089</v>
      </c>
      <c r="G7" s="189">
        <v>0.64925550405582844</v>
      </c>
      <c r="H7" s="189">
        <v>2.9878158070544512</v>
      </c>
      <c r="I7" s="159">
        <v>100</v>
      </c>
      <c r="J7" s="160">
        <v>53800</v>
      </c>
    </row>
    <row r="8" spans="1:10" ht="22.5">
      <c r="B8" s="166" t="s">
        <v>123</v>
      </c>
      <c r="C8" s="189">
        <v>73.82359586902561</v>
      </c>
      <c r="D8" s="189">
        <v>19.33183169059885</v>
      </c>
      <c r="E8" s="189">
        <v>1.4565089901584614</v>
      </c>
      <c r="F8" s="189">
        <v>2.6923336465455519</v>
      </c>
      <c r="G8" s="189" t="s">
        <v>35</v>
      </c>
      <c r="H8" s="189">
        <v>2.5599248030671724</v>
      </c>
      <c r="I8" s="159">
        <v>100</v>
      </c>
      <c r="J8" s="160">
        <v>37200</v>
      </c>
    </row>
    <row r="9" spans="1:10">
      <c r="B9" s="166" t="s">
        <v>22</v>
      </c>
      <c r="C9" s="189">
        <v>40.507588380260259</v>
      </c>
      <c r="D9" s="189">
        <v>13.404036552416867</v>
      </c>
      <c r="E9" s="189">
        <v>1.2397049812237846</v>
      </c>
      <c r="F9" s="189">
        <v>9.9802890543048779</v>
      </c>
      <c r="G9" s="189">
        <v>27.448066813948547</v>
      </c>
      <c r="H9" s="189">
        <v>7.4203142178456378</v>
      </c>
      <c r="I9" s="159">
        <v>100</v>
      </c>
      <c r="J9" s="160">
        <v>27200</v>
      </c>
    </row>
    <row r="10" spans="1:10">
      <c r="B10" s="166" t="s">
        <v>20</v>
      </c>
      <c r="C10" s="189">
        <v>47.376391892171362</v>
      </c>
      <c r="D10" s="189">
        <v>24.055009943524695</v>
      </c>
      <c r="E10" s="189">
        <v>2.751625956127878</v>
      </c>
      <c r="F10" s="189">
        <v>13.222275074029804</v>
      </c>
      <c r="G10" s="189">
        <v>6.9659533146108483</v>
      </c>
      <c r="H10" s="189">
        <v>5.6287438195354067</v>
      </c>
      <c r="I10" s="159">
        <v>100</v>
      </c>
      <c r="J10" s="160">
        <v>25800</v>
      </c>
    </row>
    <row r="11" spans="1:10">
      <c r="B11" s="166" t="s">
        <v>28</v>
      </c>
      <c r="C11" s="189">
        <v>41.548005214830525</v>
      </c>
      <c r="D11" s="189">
        <v>32.158271693418413</v>
      </c>
      <c r="E11" s="189">
        <v>1.2024997262253856</v>
      </c>
      <c r="F11" s="189">
        <v>10.532329106640189</v>
      </c>
      <c r="G11" s="189">
        <v>0.68894386369631455</v>
      </c>
      <c r="H11" s="189">
        <v>13.869950395189171</v>
      </c>
      <c r="I11" s="159">
        <v>100</v>
      </c>
      <c r="J11" s="160">
        <v>6400</v>
      </c>
    </row>
    <row r="12" spans="1:10">
      <c r="B12" s="168" t="s">
        <v>23</v>
      </c>
      <c r="C12" s="197">
        <v>42.817575284159034</v>
      </c>
      <c r="D12" s="197">
        <v>28.188050847809716</v>
      </c>
      <c r="E12" s="197">
        <v>6.1717281892833329</v>
      </c>
      <c r="F12" s="197">
        <v>13.940277213955952</v>
      </c>
      <c r="G12" s="197" t="s">
        <v>35</v>
      </c>
      <c r="H12" s="197">
        <v>8.4612290664982375</v>
      </c>
      <c r="I12" s="170">
        <v>100</v>
      </c>
      <c r="J12" s="171">
        <v>52800</v>
      </c>
    </row>
    <row r="13" spans="1:10">
      <c r="B13" s="165" t="s">
        <v>16</v>
      </c>
      <c r="C13" s="76"/>
      <c r="D13" s="76"/>
      <c r="E13" s="76"/>
      <c r="F13" s="76"/>
      <c r="G13" s="76"/>
      <c r="H13" s="76"/>
      <c r="I13" s="76"/>
      <c r="J13" s="161"/>
    </row>
    <row r="14" spans="1:10">
      <c r="B14" s="166" t="s">
        <v>32</v>
      </c>
      <c r="C14" s="189">
        <v>76.172538162624363</v>
      </c>
      <c r="D14" s="189">
        <v>17.752654201406983</v>
      </c>
      <c r="E14" s="189" t="s">
        <v>35</v>
      </c>
      <c r="F14" s="189" t="s">
        <v>35</v>
      </c>
      <c r="G14" s="189">
        <v>2.1843493957728941</v>
      </c>
      <c r="H14" s="189">
        <v>3.1908869911949918</v>
      </c>
      <c r="I14" s="159">
        <v>100</v>
      </c>
      <c r="J14" s="160">
        <v>70000</v>
      </c>
    </row>
    <row r="15" spans="1:10">
      <c r="B15" s="166" t="s">
        <v>33</v>
      </c>
      <c r="C15" s="189">
        <v>3.3592594085753968</v>
      </c>
      <c r="D15" s="189">
        <v>93.722898862758839</v>
      </c>
      <c r="E15" s="189" t="s">
        <v>35</v>
      </c>
      <c r="F15" s="189" t="s">
        <v>35</v>
      </c>
      <c r="G15" s="189" t="s">
        <v>35</v>
      </c>
      <c r="H15" s="189">
        <v>2.7831722143988946</v>
      </c>
      <c r="I15" s="159">
        <v>100</v>
      </c>
      <c r="J15" s="160">
        <v>15200</v>
      </c>
    </row>
    <row r="16" spans="1:10" ht="22.5">
      <c r="B16" s="166" t="s">
        <v>124</v>
      </c>
      <c r="C16" s="189">
        <v>1.4115074322075016</v>
      </c>
      <c r="D16" s="189">
        <v>1.3895752090358438</v>
      </c>
      <c r="E16" s="189">
        <v>77.314380017119561</v>
      </c>
      <c r="F16" s="189">
        <v>1.7048802768776548</v>
      </c>
      <c r="G16" s="189" t="s">
        <v>35</v>
      </c>
      <c r="H16" s="189">
        <v>17.94230051948972</v>
      </c>
      <c r="I16" s="159">
        <v>100</v>
      </c>
      <c r="J16" s="160">
        <v>7100</v>
      </c>
    </row>
    <row r="17" spans="2:10">
      <c r="B17" s="166" t="s">
        <v>125</v>
      </c>
      <c r="C17" s="189">
        <v>4.5547249002782557</v>
      </c>
      <c r="D17" s="189">
        <v>2.7022506457277369</v>
      </c>
      <c r="E17" s="189">
        <v>0.98572441913580433</v>
      </c>
      <c r="F17" s="189">
        <v>71.549935456303061</v>
      </c>
      <c r="G17" s="189">
        <v>8.71857032748383</v>
      </c>
      <c r="H17" s="189">
        <v>11.488794251071322</v>
      </c>
      <c r="I17" s="159">
        <v>100</v>
      </c>
      <c r="J17" s="160">
        <v>7000</v>
      </c>
    </row>
    <row r="18" spans="2:10" ht="22.5">
      <c r="B18" s="166" t="s">
        <v>126</v>
      </c>
      <c r="C18" s="189">
        <v>14.677651919730389</v>
      </c>
      <c r="D18" s="189">
        <v>5.5261648942639994</v>
      </c>
      <c r="E18" s="189">
        <v>0.94062302267820275</v>
      </c>
      <c r="F18" s="189">
        <v>4.0760325095700454</v>
      </c>
      <c r="G18" s="189">
        <v>70.409544378609297</v>
      </c>
      <c r="H18" s="189">
        <v>4.3699832751480718</v>
      </c>
      <c r="I18" s="159">
        <v>100</v>
      </c>
      <c r="J18" s="160">
        <v>5700</v>
      </c>
    </row>
    <row r="19" spans="2:10">
      <c r="B19" s="166" t="s">
        <v>127</v>
      </c>
      <c r="C19" s="198">
        <v>43.830125986832073</v>
      </c>
      <c r="D19" s="198">
        <v>24.419863090026535</v>
      </c>
      <c r="E19" s="198">
        <v>7.8884369131132281</v>
      </c>
      <c r="F19" s="198">
        <v>1.758463309776618</v>
      </c>
      <c r="G19" s="198">
        <v>7.7549043460817559</v>
      </c>
      <c r="H19" s="198">
        <v>14.34820635416979</v>
      </c>
      <c r="I19" s="159">
        <v>100</v>
      </c>
      <c r="J19" s="160">
        <v>2200</v>
      </c>
    </row>
    <row r="20" spans="2:10">
      <c r="B20" s="168" t="s">
        <v>34</v>
      </c>
      <c r="C20" s="197">
        <v>34.047784894499301</v>
      </c>
      <c r="D20" s="197">
        <v>24.375564921778853</v>
      </c>
      <c r="E20" s="197">
        <v>17.655592010035509</v>
      </c>
      <c r="F20" s="197">
        <v>10.659315980845159</v>
      </c>
      <c r="G20" s="197">
        <v>1.5619099903028115</v>
      </c>
      <c r="H20" s="197">
        <v>11.69983220253836</v>
      </c>
      <c r="I20" s="170">
        <v>100</v>
      </c>
      <c r="J20" s="171">
        <v>51000</v>
      </c>
    </row>
    <row r="21" spans="2:10">
      <c r="B21" s="382" t="s">
        <v>271</v>
      </c>
    </row>
    <row r="22" spans="2:10">
      <c r="B22" s="382" t="s">
        <v>272</v>
      </c>
    </row>
    <row r="23" spans="2:10">
      <c r="B23" s="382" t="s">
        <v>258</v>
      </c>
    </row>
    <row r="24" spans="2:10">
      <c r="B24" s="385" t="s">
        <v>259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Q47"/>
  <sheetViews>
    <sheetView showGridLines="0" workbookViewId="0"/>
  </sheetViews>
  <sheetFormatPr baseColWidth="10" defaultRowHeight="15"/>
  <cols>
    <col min="2" max="2" width="34.85546875" customWidth="1"/>
    <col min="3" max="3" width="8" bestFit="1" customWidth="1"/>
    <col min="4" max="4" width="12.42578125" bestFit="1" customWidth="1"/>
    <col min="5" max="5" width="7.85546875" bestFit="1" customWidth="1"/>
    <col min="6" max="6" width="8.140625" bestFit="1" customWidth="1"/>
    <col min="7" max="7" width="7.85546875" bestFit="1" customWidth="1"/>
    <col min="8" max="8" width="8.28515625" bestFit="1" customWidth="1"/>
    <col min="9" max="9" width="13.42578125" bestFit="1" customWidth="1"/>
    <col min="10" max="10" width="10.140625" bestFit="1" customWidth="1"/>
    <col min="11" max="11" width="6" bestFit="1" customWidth="1"/>
    <col min="12" max="12" width="6.42578125" bestFit="1" customWidth="1"/>
    <col min="13" max="13" width="7.140625" customWidth="1"/>
    <col min="14" max="14" width="4.85546875" bestFit="1" customWidth="1"/>
    <col min="15" max="15" width="8.42578125" bestFit="1" customWidth="1"/>
  </cols>
  <sheetData>
    <row r="1" spans="1:31">
      <c r="A1" s="176" t="s">
        <v>380</v>
      </c>
    </row>
    <row r="3" spans="1:31" ht="67.5">
      <c r="B3" s="1" t="s">
        <v>14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5" t="s">
        <v>0</v>
      </c>
      <c r="O3" s="6" t="s">
        <v>13</v>
      </c>
    </row>
    <row r="4" spans="1:31">
      <c r="B4" s="33" t="s">
        <v>15</v>
      </c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7"/>
    </row>
    <row r="5" spans="1:31">
      <c r="A5" s="10"/>
      <c r="B5" s="314" t="s">
        <v>19</v>
      </c>
      <c r="C5" s="27">
        <v>8.8860972207493472</v>
      </c>
      <c r="D5" s="18">
        <v>2.5115958462153412</v>
      </c>
      <c r="E5" s="18">
        <v>8.3858810477456824</v>
      </c>
      <c r="F5" s="18">
        <v>6.9368530105149819</v>
      </c>
      <c r="G5" s="18">
        <v>5.9319993147723658</v>
      </c>
      <c r="H5" s="18">
        <v>4.33</v>
      </c>
      <c r="I5" s="18">
        <v>2.74</v>
      </c>
      <c r="J5" s="18">
        <v>2.91</v>
      </c>
      <c r="K5" s="18">
        <v>17.3506978717156</v>
      </c>
      <c r="L5" s="18">
        <v>36.612201946372778</v>
      </c>
      <c r="M5" s="18">
        <v>3.402293881080376</v>
      </c>
      <c r="N5" s="19">
        <v>100</v>
      </c>
      <c r="O5" s="20">
        <v>122600</v>
      </c>
      <c r="P5" s="1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1">
      <c r="A6" s="10"/>
      <c r="B6" s="315" t="s">
        <v>26</v>
      </c>
      <c r="C6" s="28" t="s">
        <v>35</v>
      </c>
      <c r="D6" s="13" t="s">
        <v>35</v>
      </c>
      <c r="E6" s="13" t="s">
        <v>35</v>
      </c>
      <c r="F6" s="13">
        <v>2.94</v>
      </c>
      <c r="G6" s="13" t="s">
        <v>35</v>
      </c>
      <c r="H6" s="13">
        <v>0.71</v>
      </c>
      <c r="I6" s="13">
        <v>6.4</v>
      </c>
      <c r="J6" s="13">
        <v>2.1800000000000002</v>
      </c>
      <c r="K6" s="13">
        <v>72.16</v>
      </c>
      <c r="L6" s="13">
        <v>0.75</v>
      </c>
      <c r="M6" s="13">
        <v>13.59</v>
      </c>
      <c r="N6" s="19">
        <v>100</v>
      </c>
      <c r="O6" s="22">
        <v>8900</v>
      </c>
      <c r="P6" s="1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9"/>
      <c r="AC6" s="12"/>
      <c r="AD6" s="32"/>
      <c r="AE6" s="11"/>
    </row>
    <row r="7" spans="1:31">
      <c r="A7" s="10"/>
      <c r="B7" s="315" t="s">
        <v>27</v>
      </c>
      <c r="C7" s="28">
        <v>6.97</v>
      </c>
      <c r="D7" s="13">
        <v>6.27</v>
      </c>
      <c r="E7" s="13">
        <v>16.100000000000001</v>
      </c>
      <c r="F7" s="13">
        <v>7.14</v>
      </c>
      <c r="G7" s="13">
        <v>16.59</v>
      </c>
      <c r="H7" s="13">
        <v>9.23</v>
      </c>
      <c r="I7" s="13">
        <v>3.46</v>
      </c>
      <c r="J7" s="13">
        <v>4.28</v>
      </c>
      <c r="K7" s="13">
        <v>14.74</v>
      </c>
      <c r="L7" s="13">
        <v>2.58</v>
      </c>
      <c r="M7" s="13">
        <v>12.639999999999999</v>
      </c>
      <c r="N7" s="21">
        <v>100</v>
      </c>
      <c r="O7" s="22">
        <v>53800</v>
      </c>
      <c r="P7" s="16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9"/>
      <c r="AC7" s="12"/>
      <c r="AD7" s="31"/>
    </row>
    <row r="8" spans="1:31">
      <c r="A8" s="10"/>
      <c r="B8" s="314" t="s">
        <v>12</v>
      </c>
      <c r="C8" s="27">
        <v>6.4038917267183662</v>
      </c>
      <c r="D8" s="18">
        <v>2.8193768610647107</v>
      </c>
      <c r="E8" s="18">
        <v>13.905660326605926</v>
      </c>
      <c r="F8" s="18">
        <v>5.9426839142141628</v>
      </c>
      <c r="G8" s="18">
        <v>9.6773213041642112</v>
      </c>
      <c r="H8" s="18">
        <v>4.71</v>
      </c>
      <c r="I8" s="18">
        <v>2.46</v>
      </c>
      <c r="J8" s="18">
        <v>3.24</v>
      </c>
      <c r="K8" s="18">
        <v>15.992204711065922</v>
      </c>
      <c r="L8" s="18">
        <v>31.23347401435861</v>
      </c>
      <c r="M8" s="18">
        <v>3.6205593348450491</v>
      </c>
      <c r="N8" s="19">
        <v>100</v>
      </c>
      <c r="O8" s="20">
        <v>37200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1">
      <c r="A9" s="10"/>
      <c r="B9" s="314" t="s">
        <v>22</v>
      </c>
      <c r="C9" s="27" t="s">
        <v>35</v>
      </c>
      <c r="D9" s="18">
        <v>13.503546672446157</v>
      </c>
      <c r="E9" s="18">
        <v>10.038093208976331</v>
      </c>
      <c r="F9" s="18">
        <v>3.6261906423683175</v>
      </c>
      <c r="G9" s="18">
        <v>7.5665529135611092</v>
      </c>
      <c r="H9" s="18">
        <v>22.39</v>
      </c>
      <c r="I9" s="18">
        <v>10.199999999999999</v>
      </c>
      <c r="J9" s="18">
        <v>9.24</v>
      </c>
      <c r="K9" s="18">
        <v>16.365349506110711</v>
      </c>
      <c r="L9" s="18">
        <v>6.3256399989714467</v>
      </c>
      <c r="M9" s="18" t="s">
        <v>35</v>
      </c>
      <c r="N9" s="19">
        <v>100</v>
      </c>
      <c r="O9" s="20">
        <v>27200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1">
      <c r="A10" s="10"/>
      <c r="B10" s="314" t="s">
        <v>20</v>
      </c>
      <c r="C10" s="27">
        <v>0.59333645557959591</v>
      </c>
      <c r="D10" s="18">
        <v>16.744671215856886</v>
      </c>
      <c r="E10" s="18">
        <v>11.413061568890043</v>
      </c>
      <c r="F10" s="18">
        <v>8.9299468573043139</v>
      </c>
      <c r="G10" s="18">
        <v>8.8217261893242398</v>
      </c>
      <c r="H10" s="18">
        <v>14.4</v>
      </c>
      <c r="I10" s="18">
        <v>10.99</v>
      </c>
      <c r="J10" s="18">
        <v>5.45</v>
      </c>
      <c r="K10" s="18">
        <v>16.609356675349609</v>
      </c>
      <c r="L10" s="18">
        <v>5.1195342950367904</v>
      </c>
      <c r="M10" s="18">
        <v>0.93240465859785338</v>
      </c>
      <c r="N10" s="19">
        <v>100</v>
      </c>
      <c r="O10" s="20">
        <v>25800</v>
      </c>
      <c r="P10" s="1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1">
      <c r="A11" s="10"/>
      <c r="B11" s="315" t="s">
        <v>28</v>
      </c>
      <c r="C11" s="28">
        <v>4.33</v>
      </c>
      <c r="D11" s="13">
        <v>5.53</v>
      </c>
      <c r="E11" s="13">
        <v>5.63</v>
      </c>
      <c r="F11" s="13">
        <v>16.73</v>
      </c>
      <c r="G11" s="13">
        <v>7.31</v>
      </c>
      <c r="H11" s="13">
        <v>4.3</v>
      </c>
      <c r="I11" s="13">
        <v>22.21</v>
      </c>
      <c r="J11" s="13">
        <v>3.09</v>
      </c>
      <c r="K11" s="13">
        <v>10.61</v>
      </c>
      <c r="L11" s="13">
        <v>4.01</v>
      </c>
      <c r="M11" s="13">
        <v>16.23</v>
      </c>
      <c r="N11" s="19">
        <v>100</v>
      </c>
      <c r="O11" s="22">
        <v>6400</v>
      </c>
      <c r="P11" s="1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9"/>
      <c r="AC11" s="12"/>
      <c r="AD11" s="31"/>
    </row>
    <row r="12" spans="1:31">
      <c r="A12" s="10"/>
      <c r="B12" s="314" t="s">
        <v>215</v>
      </c>
      <c r="C12" s="30">
        <v>8.1397497601126467</v>
      </c>
      <c r="D12" s="23">
        <v>1.1253546263719001</v>
      </c>
      <c r="E12" s="23">
        <v>4.4197053975127423</v>
      </c>
      <c r="F12" s="23">
        <v>9.2571157118172192</v>
      </c>
      <c r="G12" s="23">
        <v>1.2711796401405824</v>
      </c>
      <c r="H12" s="23">
        <v>3.28</v>
      </c>
      <c r="I12" s="23">
        <v>6.76</v>
      </c>
      <c r="J12" s="23">
        <v>2.5299999999999998</v>
      </c>
      <c r="K12" s="23">
        <v>19.274073429187332</v>
      </c>
      <c r="L12" s="23">
        <v>36.442742153743659</v>
      </c>
      <c r="M12" s="23">
        <v>7.501358131471517</v>
      </c>
      <c r="N12" s="24">
        <v>100</v>
      </c>
      <c r="O12" s="25">
        <v>52800</v>
      </c>
    </row>
    <row r="13" spans="1:31">
      <c r="B13" s="316" t="s">
        <v>16</v>
      </c>
      <c r="C13" s="26"/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8"/>
    </row>
    <row r="14" spans="1:31">
      <c r="A14" s="10"/>
      <c r="B14" s="315" t="s">
        <v>32</v>
      </c>
      <c r="C14" s="27">
        <v>15.561168334777028</v>
      </c>
      <c r="D14" s="18">
        <v>18.09378010674763</v>
      </c>
      <c r="E14" s="18">
        <v>8.8189292646878048</v>
      </c>
      <c r="F14" s="18">
        <v>0.552047330308722</v>
      </c>
      <c r="G14" s="18">
        <v>10.286523326386449</v>
      </c>
      <c r="H14" s="18">
        <v>4.07</v>
      </c>
      <c r="I14" s="18">
        <v>1.55</v>
      </c>
      <c r="J14" s="18">
        <v>5.42</v>
      </c>
      <c r="K14" s="18">
        <v>18.516739709031242</v>
      </c>
      <c r="L14" s="18">
        <v>15.558709765949969</v>
      </c>
      <c r="M14" s="18">
        <v>1.575799678099012</v>
      </c>
      <c r="N14" s="19">
        <v>100</v>
      </c>
      <c r="O14" s="20">
        <v>70000</v>
      </c>
    </row>
    <row r="15" spans="1:31">
      <c r="A15" s="10"/>
      <c r="B15" s="315" t="s">
        <v>33</v>
      </c>
      <c r="C15" s="27">
        <v>16.813772589073007</v>
      </c>
      <c r="D15" s="18">
        <v>6.4266093686247157</v>
      </c>
      <c r="E15" s="18">
        <v>9.4469378890980167</v>
      </c>
      <c r="F15" s="18">
        <v>1.0962462324124407</v>
      </c>
      <c r="G15" s="18" t="s">
        <v>35</v>
      </c>
      <c r="H15" s="18" t="s">
        <v>35</v>
      </c>
      <c r="I15" s="18" t="s">
        <v>35</v>
      </c>
      <c r="J15" s="18" t="s">
        <v>35</v>
      </c>
      <c r="K15" s="18">
        <v>53.033944483198866</v>
      </c>
      <c r="L15" s="18">
        <v>10.675033233741789</v>
      </c>
      <c r="M15" s="18">
        <v>1.6465246061308028</v>
      </c>
      <c r="N15" s="19">
        <v>100</v>
      </c>
      <c r="O15" s="20">
        <v>15200</v>
      </c>
    </row>
    <row r="16" spans="1:31" ht="22.5">
      <c r="A16" s="10"/>
      <c r="B16" s="315" t="s">
        <v>29</v>
      </c>
      <c r="C16" s="27" t="s">
        <v>35</v>
      </c>
      <c r="D16" s="18">
        <v>5.7658282098223257</v>
      </c>
      <c r="E16" s="18">
        <v>1.0767997544947565</v>
      </c>
      <c r="F16" s="18" t="s">
        <v>35</v>
      </c>
      <c r="G16" s="18">
        <v>9.1757761105055788</v>
      </c>
      <c r="H16" s="18">
        <v>16.739999999999998</v>
      </c>
      <c r="I16" s="18">
        <v>5.89</v>
      </c>
      <c r="J16" s="18">
        <v>18.18</v>
      </c>
      <c r="K16" s="18">
        <v>24.913314779345107</v>
      </c>
      <c r="L16" s="18">
        <v>15.285278151091546</v>
      </c>
      <c r="M16" s="18">
        <v>2.5694628161850042</v>
      </c>
      <c r="N16" s="19">
        <v>100</v>
      </c>
      <c r="O16" s="20">
        <v>5700</v>
      </c>
    </row>
    <row r="17" spans="1:43">
      <c r="A17" s="10"/>
      <c r="B17" s="315" t="s">
        <v>30</v>
      </c>
      <c r="C17" s="27" t="s">
        <v>35</v>
      </c>
      <c r="D17" s="18">
        <v>0.78716703658664489</v>
      </c>
      <c r="E17" s="18" t="s">
        <v>35</v>
      </c>
      <c r="F17" s="18" t="s">
        <v>35</v>
      </c>
      <c r="G17" s="18">
        <v>3.0003628333886088</v>
      </c>
      <c r="H17" s="18">
        <v>42.15</v>
      </c>
      <c r="I17" s="18">
        <v>8.14</v>
      </c>
      <c r="J17" s="18">
        <v>17.21</v>
      </c>
      <c r="K17" s="18">
        <v>18.310755458799989</v>
      </c>
      <c r="L17" s="18">
        <v>9.0845685259043201</v>
      </c>
      <c r="M17" s="18">
        <v>1.2070219599239185</v>
      </c>
      <c r="N17" s="19">
        <v>100</v>
      </c>
      <c r="O17" s="20">
        <v>7000</v>
      </c>
      <c r="P17" s="11"/>
    </row>
    <row r="18" spans="1:43" ht="22.5">
      <c r="A18" s="10"/>
      <c r="B18" s="315" t="s">
        <v>31</v>
      </c>
      <c r="C18" s="28">
        <v>14.37</v>
      </c>
      <c r="D18" s="13">
        <v>2.96</v>
      </c>
      <c r="E18" s="13">
        <v>0.72</v>
      </c>
      <c r="F18" s="13" t="s">
        <v>35</v>
      </c>
      <c r="G18" s="13">
        <v>1.45</v>
      </c>
      <c r="H18" s="13">
        <v>4.9800000000000004</v>
      </c>
      <c r="I18" s="13">
        <v>2.79</v>
      </c>
      <c r="J18" s="13">
        <v>15.47</v>
      </c>
      <c r="K18" s="13">
        <v>23.57</v>
      </c>
      <c r="L18" s="13">
        <v>8.08</v>
      </c>
      <c r="M18" s="13">
        <v>25.540000000000003</v>
      </c>
      <c r="N18" s="21">
        <v>100</v>
      </c>
      <c r="O18" s="22">
        <v>7100</v>
      </c>
      <c r="P18" s="1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9"/>
      <c r="AC18" s="12"/>
      <c r="AD18" s="17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9"/>
      <c r="AQ18" s="12"/>
    </row>
    <row r="19" spans="1:43">
      <c r="A19" s="10"/>
      <c r="B19" s="315" t="s">
        <v>28</v>
      </c>
      <c r="C19" s="29">
        <v>8.66</v>
      </c>
      <c r="D19" s="14">
        <v>37.479999999999997</v>
      </c>
      <c r="E19" s="14">
        <v>2.2799999999999998</v>
      </c>
      <c r="F19" s="14">
        <v>0.97</v>
      </c>
      <c r="G19" s="14">
        <v>3.26</v>
      </c>
      <c r="H19" s="14">
        <v>2.38</v>
      </c>
      <c r="I19" s="14">
        <v>8.7100000000000009</v>
      </c>
      <c r="J19" s="14">
        <v>3.47</v>
      </c>
      <c r="K19" s="14">
        <v>8.56</v>
      </c>
      <c r="L19" s="14">
        <v>4.66</v>
      </c>
      <c r="M19" s="14">
        <v>19.560000000000002</v>
      </c>
      <c r="N19" s="21">
        <v>100</v>
      </c>
      <c r="O19" s="22">
        <v>2200</v>
      </c>
      <c r="P19" s="16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9"/>
      <c r="AC19" s="12"/>
      <c r="AD19" s="17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9"/>
      <c r="AQ19" s="12"/>
    </row>
    <row r="20" spans="1:43">
      <c r="A20" s="10"/>
      <c r="B20" s="317" t="s">
        <v>34</v>
      </c>
      <c r="C20" s="30">
        <v>17.486012806227343</v>
      </c>
      <c r="D20" s="23">
        <v>8.3736405153878746</v>
      </c>
      <c r="E20" s="23">
        <v>3.9377775859633708</v>
      </c>
      <c r="F20" s="23" t="s">
        <v>35</v>
      </c>
      <c r="G20" s="23">
        <v>4.5539595724979991</v>
      </c>
      <c r="H20" s="23">
        <v>8.43</v>
      </c>
      <c r="I20" s="23">
        <v>1.43</v>
      </c>
      <c r="J20" s="23">
        <v>8.32</v>
      </c>
      <c r="K20" s="23">
        <v>27.83216152168113</v>
      </c>
      <c r="L20" s="23">
        <v>18.290894395706147</v>
      </c>
      <c r="M20" s="23">
        <v>1.1313246441406803</v>
      </c>
      <c r="N20" s="24">
        <v>100</v>
      </c>
      <c r="O20" s="25">
        <v>51000</v>
      </c>
    </row>
    <row r="21" spans="1:43">
      <c r="B21" s="382" t="s">
        <v>273</v>
      </c>
    </row>
    <row r="22" spans="1:43">
      <c r="B22" s="382" t="s">
        <v>274</v>
      </c>
    </row>
    <row r="23" spans="1:43">
      <c r="A23" s="117"/>
      <c r="B23" s="382" t="s">
        <v>258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</row>
    <row r="24" spans="1:43">
      <c r="A24" s="114"/>
      <c r="B24" s="382" t="s">
        <v>259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43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43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43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</row>
    <row r="28" spans="1:43" ht="1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</row>
    <row r="29" spans="1:43" ht="15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</row>
    <row r="30" spans="1:43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</row>
    <row r="31" spans="1:43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</row>
    <row r="32" spans="1:43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</row>
    <row r="33" spans="1:17" ht="1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</row>
    <row r="34" spans="1:17" ht="1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</row>
    <row r="35" spans="1:17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</row>
    <row r="36" spans="1:17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</row>
    <row r="37" spans="1:17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</row>
    <row r="38" spans="1:17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</row>
    <row r="39" spans="1:17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</row>
    <row r="40" spans="1:17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</row>
    <row r="41" spans="1:17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</row>
    <row r="42" spans="1:17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</row>
    <row r="43" spans="1:17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</row>
    <row r="44" spans="1:17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7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</row>
    <row r="46" spans="1:17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</row>
    <row r="47" spans="1:17" ht="15" customHeight="1"/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P25"/>
  <sheetViews>
    <sheetView showGridLines="0" workbookViewId="0"/>
  </sheetViews>
  <sheetFormatPr baseColWidth="10" defaultRowHeight="15"/>
  <cols>
    <col min="2" max="2" width="18.140625" bestFit="1" customWidth="1"/>
  </cols>
  <sheetData>
    <row r="1" spans="1:8">
      <c r="A1" s="176" t="s">
        <v>381</v>
      </c>
    </row>
    <row r="3" spans="1:8" ht="22.5">
      <c r="B3" s="164" t="s">
        <v>133</v>
      </c>
      <c r="C3" s="421" t="s">
        <v>17</v>
      </c>
      <c r="D3" s="421"/>
      <c r="E3" s="422" t="s">
        <v>25</v>
      </c>
      <c r="F3" s="422"/>
      <c r="G3" s="421" t="s">
        <v>129</v>
      </c>
      <c r="H3" s="423"/>
    </row>
    <row r="4" spans="1:8">
      <c r="B4" s="168"/>
      <c r="C4" s="169">
        <v>2014</v>
      </c>
      <c r="D4" s="169">
        <v>2010</v>
      </c>
      <c r="E4" s="169">
        <v>2014</v>
      </c>
      <c r="F4" s="169">
        <v>2010</v>
      </c>
      <c r="G4" s="169">
        <v>2014</v>
      </c>
      <c r="H4" s="181">
        <v>2010</v>
      </c>
    </row>
    <row r="5" spans="1:8">
      <c r="B5" s="166" t="s">
        <v>19</v>
      </c>
      <c r="C5" s="189">
        <v>70</v>
      </c>
      <c r="D5" s="54">
        <v>68</v>
      </c>
      <c r="E5" s="189">
        <v>29</v>
      </c>
      <c r="F5" s="54">
        <v>31</v>
      </c>
      <c r="G5" s="189">
        <v>1</v>
      </c>
      <c r="H5" s="199">
        <v>1</v>
      </c>
    </row>
    <row r="6" spans="1:8">
      <c r="B6" s="166" t="s">
        <v>26</v>
      </c>
      <c r="C6" s="189">
        <v>60</v>
      </c>
      <c r="D6" s="54">
        <v>53</v>
      </c>
      <c r="E6" s="189">
        <v>39</v>
      </c>
      <c r="F6" s="54">
        <v>43</v>
      </c>
      <c r="G6" s="189">
        <v>1</v>
      </c>
      <c r="H6" s="199">
        <v>4</v>
      </c>
    </row>
    <row r="7" spans="1:8" ht="22.5">
      <c r="B7" s="166" t="s">
        <v>27</v>
      </c>
      <c r="C7" s="189">
        <v>22</v>
      </c>
      <c r="D7" s="54">
        <v>22</v>
      </c>
      <c r="E7" s="189">
        <v>78</v>
      </c>
      <c r="F7" s="54">
        <v>77</v>
      </c>
      <c r="G7" s="189" t="s">
        <v>252</v>
      </c>
      <c r="H7" s="199">
        <v>2</v>
      </c>
    </row>
    <row r="8" spans="1:8" ht="22.5">
      <c r="B8" s="166" t="s">
        <v>123</v>
      </c>
      <c r="C8" s="189">
        <v>6</v>
      </c>
      <c r="D8" s="54">
        <v>6</v>
      </c>
      <c r="E8" s="189">
        <v>94</v>
      </c>
      <c r="F8" s="54">
        <v>94</v>
      </c>
      <c r="G8" s="189" t="s">
        <v>35</v>
      </c>
      <c r="H8" s="199" t="s">
        <v>35</v>
      </c>
    </row>
    <row r="9" spans="1:8">
      <c r="B9" s="166" t="s">
        <v>22</v>
      </c>
      <c r="C9" s="189">
        <v>8</v>
      </c>
      <c r="D9" s="54">
        <v>6</v>
      </c>
      <c r="E9" s="189">
        <v>92</v>
      </c>
      <c r="F9" s="54">
        <v>93</v>
      </c>
      <c r="G9" s="189" t="s">
        <v>35</v>
      </c>
      <c r="H9" s="199">
        <v>1</v>
      </c>
    </row>
    <row r="10" spans="1:8">
      <c r="B10" s="166" t="s">
        <v>20</v>
      </c>
      <c r="C10" s="189">
        <v>8</v>
      </c>
      <c r="D10" s="54">
        <v>6</v>
      </c>
      <c r="E10" s="189">
        <v>92</v>
      </c>
      <c r="F10" s="54">
        <v>93</v>
      </c>
      <c r="G10" s="189" t="s">
        <v>35</v>
      </c>
      <c r="H10" s="199">
        <v>1</v>
      </c>
    </row>
    <row r="11" spans="1:8">
      <c r="B11" s="166" t="s">
        <v>131</v>
      </c>
      <c r="C11" s="189">
        <v>72</v>
      </c>
      <c r="D11" s="54">
        <v>68</v>
      </c>
      <c r="E11" s="189">
        <v>26</v>
      </c>
      <c r="F11" s="54">
        <v>29</v>
      </c>
      <c r="G11" s="189">
        <v>2</v>
      </c>
      <c r="H11" s="199">
        <v>3</v>
      </c>
    </row>
    <row r="12" spans="1:8" ht="22.5">
      <c r="B12" s="174" t="s">
        <v>132</v>
      </c>
      <c r="C12" s="205">
        <v>40</v>
      </c>
      <c r="D12" s="205">
        <v>39</v>
      </c>
      <c r="E12" s="205">
        <v>60</v>
      </c>
      <c r="F12" s="205">
        <v>60</v>
      </c>
      <c r="G12" s="205" t="s">
        <v>35</v>
      </c>
      <c r="H12" s="206">
        <v>1</v>
      </c>
    </row>
    <row r="13" spans="1:8">
      <c r="B13" s="167" t="s">
        <v>23</v>
      </c>
      <c r="C13" s="202">
        <v>93</v>
      </c>
      <c r="D13" s="203">
        <v>91</v>
      </c>
      <c r="E13" s="197">
        <v>6</v>
      </c>
      <c r="F13" s="203">
        <v>7</v>
      </c>
      <c r="G13" s="197">
        <v>1</v>
      </c>
      <c r="H13" s="204">
        <v>2</v>
      </c>
    </row>
    <row r="14" spans="1:8">
      <c r="B14" s="382" t="s">
        <v>275</v>
      </c>
    </row>
    <row r="15" spans="1:8">
      <c r="B15" s="382" t="s">
        <v>276</v>
      </c>
    </row>
    <row r="16" spans="1:8">
      <c r="B16" s="382" t="s">
        <v>277</v>
      </c>
    </row>
    <row r="17" spans="2:16">
      <c r="B17" s="382" t="s">
        <v>278</v>
      </c>
      <c r="K17" s="74"/>
      <c r="L17" s="74"/>
      <c r="M17" s="74"/>
      <c r="N17" s="74"/>
      <c r="O17" s="74"/>
    </row>
    <row r="18" spans="2:16">
      <c r="K18" s="156"/>
      <c r="L18" s="65"/>
      <c r="M18" s="65"/>
      <c r="N18" s="65"/>
      <c r="O18" s="65"/>
      <c r="P18" s="65"/>
    </row>
    <row r="19" spans="2:16">
      <c r="K19" s="156"/>
      <c r="L19" s="65"/>
      <c r="M19" s="65"/>
      <c r="N19" s="65"/>
      <c r="O19" s="65"/>
      <c r="P19" s="65"/>
    </row>
    <row r="20" spans="2:16">
      <c r="K20" s="156"/>
      <c r="L20" s="65"/>
      <c r="M20" s="62"/>
      <c r="N20" s="65"/>
      <c r="O20" s="62"/>
      <c r="P20" s="65"/>
    </row>
    <row r="21" spans="2:16">
      <c r="K21" s="156"/>
      <c r="L21" s="65"/>
      <c r="M21" s="62"/>
      <c r="N21" s="65"/>
      <c r="O21" s="62"/>
      <c r="P21" s="65"/>
    </row>
    <row r="22" spans="2:16">
      <c r="K22" s="156"/>
      <c r="L22" s="65"/>
      <c r="M22" s="62"/>
      <c r="N22" s="65"/>
      <c r="O22" s="62"/>
      <c r="P22" s="65"/>
    </row>
    <row r="23" spans="2:16">
      <c r="K23" s="156"/>
      <c r="L23" s="65"/>
      <c r="M23" s="62"/>
      <c r="N23" s="65"/>
      <c r="O23" s="62"/>
      <c r="P23" s="65"/>
    </row>
    <row r="24" spans="2:16">
      <c r="K24" s="156"/>
      <c r="L24" s="65"/>
      <c r="M24" s="62"/>
      <c r="N24" s="65"/>
      <c r="O24" s="62"/>
      <c r="P24" s="65"/>
    </row>
    <row r="25" spans="2:16">
      <c r="K25" s="156"/>
      <c r="L25" s="65"/>
      <c r="M25" s="31"/>
      <c r="N25" s="65"/>
      <c r="O25" s="31"/>
      <c r="P25" s="65"/>
    </row>
  </sheetData>
  <mergeCells count="3">
    <mergeCell ref="C3:D3"/>
    <mergeCell ref="E3:F3"/>
    <mergeCell ref="G3:H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X29"/>
  <sheetViews>
    <sheetView showGridLines="0" workbookViewId="0">
      <selection activeCell="I20" sqref="I20"/>
    </sheetView>
  </sheetViews>
  <sheetFormatPr baseColWidth="10" defaultRowHeight="15"/>
  <cols>
    <col min="2" max="2" width="16.42578125" bestFit="1" customWidth="1"/>
  </cols>
  <sheetData>
    <row r="1" spans="1:24">
      <c r="A1" s="176" t="s">
        <v>382</v>
      </c>
    </row>
    <row r="3" spans="1:24" ht="22.5" customHeight="1">
      <c r="B3" s="425" t="s">
        <v>133</v>
      </c>
      <c r="C3" s="422" t="s">
        <v>134</v>
      </c>
      <c r="D3" s="422"/>
      <c r="E3" s="427" t="s">
        <v>135</v>
      </c>
      <c r="F3" s="424"/>
      <c r="G3" s="422" t="s">
        <v>136</v>
      </c>
      <c r="H3" s="422"/>
      <c r="I3" s="427" t="s">
        <v>129</v>
      </c>
      <c r="J3" s="424"/>
      <c r="K3" s="422" t="s">
        <v>137</v>
      </c>
      <c r="L3" s="424"/>
    </row>
    <row r="4" spans="1:24">
      <c r="B4" s="426"/>
      <c r="C4" s="180">
        <v>2014</v>
      </c>
      <c r="D4" s="169">
        <v>2010</v>
      </c>
      <c r="E4" s="180">
        <v>2014</v>
      </c>
      <c r="F4" s="181">
        <v>2010</v>
      </c>
      <c r="G4" s="169">
        <v>2014</v>
      </c>
      <c r="H4" s="169">
        <v>2010</v>
      </c>
      <c r="I4" s="180">
        <v>2014</v>
      </c>
      <c r="J4" s="181">
        <v>2010</v>
      </c>
      <c r="K4" s="169">
        <v>2014</v>
      </c>
      <c r="L4" s="181">
        <v>2010</v>
      </c>
    </row>
    <row r="5" spans="1:24">
      <c r="B5" s="165" t="s">
        <v>16</v>
      </c>
      <c r="C5" s="78"/>
      <c r="D5" s="78"/>
      <c r="E5" s="182"/>
      <c r="F5" s="183"/>
      <c r="G5" s="78"/>
      <c r="H5" s="78"/>
      <c r="I5" s="182"/>
      <c r="J5" s="183"/>
      <c r="K5" s="78"/>
      <c r="L5" s="177"/>
    </row>
    <row r="6" spans="1:24">
      <c r="B6" s="166" t="s">
        <v>32</v>
      </c>
      <c r="C6" s="189">
        <v>88.21</v>
      </c>
      <c r="D6" s="189">
        <v>88.1</v>
      </c>
      <c r="E6" s="207">
        <v>7.84</v>
      </c>
      <c r="F6" s="199">
        <v>7.56</v>
      </c>
      <c r="G6" s="189">
        <v>1.63</v>
      </c>
      <c r="H6" s="189">
        <v>1.77</v>
      </c>
      <c r="I6" s="207">
        <v>1.88</v>
      </c>
      <c r="J6" s="199">
        <v>1.71</v>
      </c>
      <c r="K6" s="189" t="s">
        <v>35</v>
      </c>
      <c r="L6" s="199">
        <v>0.87</v>
      </c>
    </row>
    <row r="7" spans="1:24">
      <c r="B7" s="166" t="s">
        <v>33</v>
      </c>
      <c r="C7" s="189">
        <v>78.180000000000007</v>
      </c>
      <c r="D7" s="189">
        <v>80.22</v>
      </c>
      <c r="E7" s="207">
        <v>11.62</v>
      </c>
      <c r="F7" s="199">
        <v>10.62</v>
      </c>
      <c r="G7" s="189">
        <v>2.5099999999999998</v>
      </c>
      <c r="H7" s="189">
        <v>2.83</v>
      </c>
      <c r="I7" s="207">
        <v>7.3</v>
      </c>
      <c r="J7" s="199">
        <v>5.54</v>
      </c>
      <c r="K7" s="189" t="s">
        <v>35</v>
      </c>
      <c r="L7" s="199">
        <v>0.79</v>
      </c>
    </row>
    <row r="8" spans="1:24" ht="45">
      <c r="B8" s="166" t="s">
        <v>126</v>
      </c>
      <c r="C8" s="189">
        <v>90.58</v>
      </c>
      <c r="D8" s="189">
        <v>88.42</v>
      </c>
      <c r="E8" s="207">
        <v>1.46</v>
      </c>
      <c r="F8" s="199">
        <v>1.32</v>
      </c>
      <c r="G8" s="189" t="s">
        <v>35</v>
      </c>
      <c r="H8" s="189">
        <v>0.57999999999999996</v>
      </c>
      <c r="I8" s="207">
        <v>0.85</v>
      </c>
      <c r="J8" s="199">
        <v>0.68</v>
      </c>
      <c r="K8" s="189">
        <v>6.73</v>
      </c>
      <c r="L8" s="199">
        <v>9.01</v>
      </c>
    </row>
    <row r="9" spans="1:24">
      <c r="B9" s="166" t="s">
        <v>125</v>
      </c>
      <c r="C9" s="189">
        <v>96.28</v>
      </c>
      <c r="D9" s="189">
        <v>94.9</v>
      </c>
      <c r="E9" s="207">
        <v>2.54</v>
      </c>
      <c r="F9" s="199">
        <v>2.56</v>
      </c>
      <c r="G9" s="189" t="s">
        <v>35</v>
      </c>
      <c r="H9" s="189">
        <v>0.6</v>
      </c>
      <c r="I9" s="207">
        <v>0.54</v>
      </c>
      <c r="J9" s="199">
        <v>1.39</v>
      </c>
      <c r="K9" s="189" t="s">
        <v>35</v>
      </c>
      <c r="L9" s="199">
        <v>0.56000000000000005</v>
      </c>
    </row>
    <row r="10" spans="1:24" ht="33.75">
      <c r="B10" s="166" t="s">
        <v>124</v>
      </c>
      <c r="C10" s="189">
        <v>94.28</v>
      </c>
      <c r="D10" s="189">
        <v>95.23</v>
      </c>
      <c r="E10" s="207">
        <v>2.81</v>
      </c>
      <c r="F10" s="199">
        <v>2.72</v>
      </c>
      <c r="G10" s="189" t="s">
        <v>35</v>
      </c>
      <c r="H10" s="189">
        <v>0.62</v>
      </c>
      <c r="I10" s="207">
        <v>1.1000000000000001</v>
      </c>
      <c r="J10" s="199">
        <v>1.38</v>
      </c>
      <c r="K10" s="189">
        <v>1.64</v>
      </c>
      <c r="L10" s="199" t="s">
        <v>35</v>
      </c>
    </row>
    <row r="11" spans="1:24">
      <c r="B11" s="179" t="s">
        <v>140</v>
      </c>
      <c r="C11" s="208">
        <v>87.84</v>
      </c>
      <c r="D11" s="208">
        <v>87.96</v>
      </c>
      <c r="E11" s="209">
        <v>7.3</v>
      </c>
      <c r="F11" s="210">
        <v>6.98</v>
      </c>
      <c r="G11" s="208">
        <v>1.5</v>
      </c>
      <c r="H11" s="208">
        <v>1.7</v>
      </c>
      <c r="I11" s="209">
        <v>2.52</v>
      </c>
      <c r="J11" s="210">
        <v>2.14</v>
      </c>
      <c r="K11" s="208">
        <v>0.84</v>
      </c>
      <c r="L11" s="210">
        <v>1.21</v>
      </c>
    </row>
    <row r="12" spans="1:24">
      <c r="B12" s="167" t="s">
        <v>34</v>
      </c>
      <c r="C12" s="200">
        <v>94.54</v>
      </c>
      <c r="D12" s="200">
        <v>95.07</v>
      </c>
      <c r="E12" s="211">
        <v>3.29</v>
      </c>
      <c r="F12" s="201">
        <v>3.12</v>
      </c>
      <c r="G12" s="200">
        <v>0.5</v>
      </c>
      <c r="H12" s="200" t="s">
        <v>35</v>
      </c>
      <c r="I12" s="211">
        <v>1.47</v>
      </c>
      <c r="J12" s="201">
        <v>1.32</v>
      </c>
      <c r="K12" s="200" t="s">
        <v>35</v>
      </c>
      <c r="L12" s="201" t="s">
        <v>35</v>
      </c>
    </row>
    <row r="13" spans="1:24">
      <c r="B13" s="382" t="s">
        <v>279</v>
      </c>
    </row>
    <row r="14" spans="1:24">
      <c r="B14" s="382" t="s">
        <v>280</v>
      </c>
    </row>
    <row r="15" spans="1:24">
      <c r="B15" s="382" t="s">
        <v>281</v>
      </c>
      <c r="N15" s="74"/>
      <c r="O15" s="74"/>
      <c r="P15" s="74"/>
      <c r="Q15" s="74"/>
      <c r="R15" s="74"/>
      <c r="S15" s="74"/>
      <c r="T15" s="74"/>
      <c r="U15" s="117"/>
      <c r="V15" s="117"/>
      <c r="W15" s="117"/>
      <c r="X15" s="117"/>
    </row>
    <row r="16" spans="1:24">
      <c r="B16" s="382" t="s">
        <v>282</v>
      </c>
      <c r="N16" s="74"/>
      <c r="O16" s="74"/>
      <c r="P16" s="74"/>
      <c r="Q16" s="74"/>
      <c r="R16" s="74"/>
      <c r="S16" s="74"/>
      <c r="T16" s="74"/>
      <c r="U16" s="74"/>
      <c r="V16" s="117"/>
      <c r="W16" s="117"/>
      <c r="X16" s="117"/>
    </row>
    <row r="17" spans="14:24">
      <c r="N17" s="74"/>
      <c r="O17" s="74"/>
      <c r="P17" s="74"/>
      <c r="Q17" s="74"/>
      <c r="R17" s="74"/>
      <c r="S17" s="74"/>
      <c r="T17" s="74"/>
      <c r="U17" s="74"/>
      <c r="V17" s="117"/>
      <c r="W17" s="117"/>
      <c r="X17" s="117"/>
    </row>
    <row r="18" spans="14:24">
      <c r="N18" s="74"/>
      <c r="O18" s="74"/>
      <c r="P18" s="74"/>
      <c r="Q18" s="74"/>
      <c r="R18" s="74"/>
      <c r="S18" s="74"/>
      <c r="T18" s="74"/>
      <c r="U18" s="74"/>
      <c r="V18" s="117"/>
      <c r="W18" s="117"/>
      <c r="X18" s="117"/>
    </row>
    <row r="19" spans="14:24">
      <c r="N19" s="74"/>
      <c r="O19" s="74"/>
      <c r="P19" s="74"/>
      <c r="Q19" s="74"/>
      <c r="R19" s="74"/>
      <c r="S19" s="74"/>
      <c r="T19" s="74"/>
      <c r="U19" s="74"/>
      <c r="V19" s="117"/>
      <c r="W19" s="117"/>
      <c r="X19" s="117"/>
    </row>
    <row r="20" spans="14:24">
      <c r="N20" s="74"/>
      <c r="O20" s="74"/>
      <c r="P20" s="74"/>
      <c r="Q20" s="74"/>
      <c r="R20" s="74"/>
      <c r="S20" s="74"/>
      <c r="T20" s="74"/>
      <c r="U20" s="74"/>
      <c r="V20" s="117"/>
      <c r="W20" s="117"/>
      <c r="X20" s="117"/>
    </row>
    <row r="21" spans="14:24">
      <c r="N21" s="74"/>
      <c r="O21" s="74"/>
      <c r="P21" s="74"/>
      <c r="Q21" s="74"/>
      <c r="R21" s="74"/>
      <c r="S21" s="74"/>
      <c r="T21" s="74"/>
      <c r="U21" s="74"/>
      <c r="V21" s="117"/>
      <c r="W21" s="117"/>
      <c r="X21" s="117"/>
    </row>
    <row r="22" spans="14:24">
      <c r="N22" s="74"/>
      <c r="O22" s="74"/>
      <c r="P22" s="74"/>
      <c r="Q22" s="74"/>
      <c r="R22" s="74"/>
      <c r="S22" s="74"/>
      <c r="T22" s="74"/>
      <c r="U22" s="74"/>
      <c r="V22" s="117"/>
      <c r="W22" s="117"/>
      <c r="X22" s="117"/>
    </row>
    <row r="23" spans="14:24">
      <c r="N23" s="74"/>
      <c r="O23" s="74"/>
      <c r="P23" s="74"/>
      <c r="Q23" s="74"/>
      <c r="R23" s="74"/>
      <c r="S23" s="74"/>
      <c r="T23" s="74"/>
      <c r="U23" s="74"/>
      <c r="V23" s="117"/>
      <c r="W23" s="117"/>
      <c r="X23" s="117"/>
    </row>
    <row r="24" spans="14:24">
      <c r="N24" s="74"/>
      <c r="O24" s="74"/>
      <c r="P24" s="74"/>
      <c r="Q24" s="74"/>
      <c r="R24" s="74"/>
      <c r="S24" s="74"/>
      <c r="T24" s="74"/>
      <c r="U24" s="74"/>
      <c r="V24" s="117"/>
      <c r="W24" s="117"/>
      <c r="X24" s="117"/>
    </row>
    <row r="25" spans="14:24"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4:24"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4:24"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4:24"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4:24"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</sheetData>
  <mergeCells count="6">
    <mergeCell ref="K3:L3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N19"/>
  <sheetViews>
    <sheetView showGridLines="0" workbookViewId="0"/>
  </sheetViews>
  <sheetFormatPr baseColWidth="10" defaultRowHeight="15"/>
  <sheetData>
    <row r="1" spans="1:14">
      <c r="A1" s="141" t="s">
        <v>383</v>
      </c>
    </row>
    <row r="3" spans="1:14" ht="22.5" customHeight="1">
      <c r="B3" s="187" t="s">
        <v>145</v>
      </c>
      <c r="C3" s="430" t="s">
        <v>138</v>
      </c>
      <c r="D3" s="429"/>
      <c r="E3" s="430" t="s">
        <v>139</v>
      </c>
      <c r="F3" s="429"/>
      <c r="G3" s="430" t="s">
        <v>126</v>
      </c>
      <c r="H3" s="429"/>
      <c r="I3" s="430" t="s">
        <v>30</v>
      </c>
      <c r="J3" s="429"/>
      <c r="K3" s="430" t="s">
        <v>146</v>
      </c>
      <c r="L3" s="429"/>
      <c r="M3" s="428" t="s">
        <v>141</v>
      </c>
      <c r="N3" s="429"/>
    </row>
    <row r="4" spans="1:14">
      <c r="B4" s="184"/>
      <c r="C4" s="180">
        <v>2014</v>
      </c>
      <c r="D4" s="181">
        <v>2010</v>
      </c>
      <c r="E4" s="180">
        <v>2014</v>
      </c>
      <c r="F4" s="181">
        <v>2010</v>
      </c>
      <c r="G4" s="180">
        <v>2014</v>
      </c>
      <c r="H4" s="181">
        <v>2010</v>
      </c>
      <c r="I4" s="180">
        <v>2014</v>
      </c>
      <c r="J4" s="181">
        <v>2010</v>
      </c>
      <c r="K4" s="180">
        <v>2014</v>
      </c>
      <c r="L4" s="181">
        <v>2010</v>
      </c>
      <c r="M4" s="169">
        <v>2014</v>
      </c>
      <c r="N4" s="181">
        <v>2010</v>
      </c>
    </row>
    <row r="5" spans="1:14">
      <c r="B5" s="166" t="s">
        <v>147</v>
      </c>
      <c r="C5" s="207">
        <v>14.426570303906013</v>
      </c>
      <c r="D5" s="214">
        <v>14.6</v>
      </c>
      <c r="E5" s="207">
        <v>2.5466241634561646</v>
      </c>
      <c r="F5" s="214">
        <v>1.3</v>
      </c>
      <c r="G5" s="207">
        <v>75.781069936997923</v>
      </c>
      <c r="H5" s="214">
        <v>84.6</v>
      </c>
      <c r="I5" s="207">
        <v>15.092226695723374</v>
      </c>
      <c r="J5" s="214">
        <v>15.4</v>
      </c>
      <c r="K5" s="207">
        <v>4.5785228526575557</v>
      </c>
      <c r="L5" s="214">
        <v>4</v>
      </c>
      <c r="M5" s="189">
        <v>1.4837647608547644</v>
      </c>
      <c r="N5" s="214">
        <v>1.6</v>
      </c>
    </row>
    <row r="6" spans="1:14" ht="56.25">
      <c r="B6" s="166" t="s">
        <v>148</v>
      </c>
      <c r="C6" s="207">
        <v>72.282841037818628</v>
      </c>
      <c r="D6" s="214">
        <v>74.7</v>
      </c>
      <c r="E6" s="207">
        <v>57.240277262407126</v>
      </c>
      <c r="F6" s="214">
        <v>64.8</v>
      </c>
      <c r="G6" s="399">
        <v>21.0031436727288</v>
      </c>
      <c r="H6" s="214">
        <v>11.7</v>
      </c>
      <c r="I6" s="399">
        <v>60.104174339857096</v>
      </c>
      <c r="J6" s="214">
        <v>61.9</v>
      </c>
      <c r="K6" s="399">
        <v>46.780370182599498</v>
      </c>
      <c r="L6" s="214">
        <v>49.5</v>
      </c>
      <c r="M6" s="213" t="s">
        <v>35</v>
      </c>
      <c r="N6" s="214">
        <v>0.7</v>
      </c>
    </row>
    <row r="7" spans="1:14" ht="67.5">
      <c r="B7" s="166" t="s">
        <v>149</v>
      </c>
      <c r="C7" s="207">
        <v>6.60722885025256</v>
      </c>
      <c r="D7" s="214">
        <v>4</v>
      </c>
      <c r="E7" s="207">
        <v>4.7458817971799814</v>
      </c>
      <c r="F7" s="214">
        <v>3.9</v>
      </c>
      <c r="G7" s="399" t="s">
        <v>35</v>
      </c>
      <c r="H7" s="214" t="s">
        <v>35</v>
      </c>
      <c r="I7" s="399">
        <v>5.4398034052519995</v>
      </c>
      <c r="J7" s="214">
        <v>2.8</v>
      </c>
      <c r="K7" s="399">
        <v>20.1350599814931</v>
      </c>
      <c r="L7" s="214">
        <v>21.7</v>
      </c>
      <c r="M7" s="213">
        <v>0.6880885460916063</v>
      </c>
      <c r="N7" s="214">
        <v>2.4</v>
      </c>
    </row>
    <row r="8" spans="1:14" ht="67.5">
      <c r="B8" s="166" t="s">
        <v>150</v>
      </c>
      <c r="C8" s="207">
        <v>4.3690316746515041</v>
      </c>
      <c r="D8" s="214">
        <v>2</v>
      </c>
      <c r="E8" s="207">
        <v>26.320571906257907</v>
      </c>
      <c r="F8" s="214">
        <v>19.600000000000001</v>
      </c>
      <c r="G8" s="399">
        <v>1.3822432417164441</v>
      </c>
      <c r="H8" s="214">
        <v>1.3</v>
      </c>
      <c r="I8" s="399">
        <v>7.8675155218860358</v>
      </c>
      <c r="J8" s="214">
        <v>8.6000000000000014</v>
      </c>
      <c r="K8" s="399">
        <v>22.528193580197815</v>
      </c>
      <c r="L8" s="214">
        <v>15.3</v>
      </c>
      <c r="M8" s="213">
        <v>43.17503403387331</v>
      </c>
      <c r="N8" s="214">
        <v>42.9</v>
      </c>
    </row>
    <row r="9" spans="1:14">
      <c r="B9" s="166" t="s">
        <v>151</v>
      </c>
      <c r="C9" s="399">
        <v>0.79963246012423639</v>
      </c>
      <c r="D9" s="214">
        <v>1.5</v>
      </c>
      <c r="E9" s="399">
        <v>0.85866042861726632</v>
      </c>
      <c r="F9" s="214">
        <v>1.1000000000000001</v>
      </c>
      <c r="G9" s="399">
        <v>0.89281260543351493</v>
      </c>
      <c r="H9" s="214">
        <v>0.8</v>
      </c>
      <c r="I9" s="399">
        <v>2.7910396986825714</v>
      </c>
      <c r="J9" s="214">
        <v>4.3</v>
      </c>
      <c r="K9" s="399">
        <v>2.4108149862686656</v>
      </c>
      <c r="L9" s="214">
        <v>3.9</v>
      </c>
      <c r="M9" s="213">
        <v>25.517790441289424</v>
      </c>
      <c r="N9" s="214">
        <v>26.6</v>
      </c>
    </row>
    <row r="10" spans="1:14">
      <c r="B10" s="166" t="s">
        <v>152</v>
      </c>
      <c r="C10" s="399">
        <v>0.87049073703768221</v>
      </c>
      <c r="D10" s="214">
        <v>1.6</v>
      </c>
      <c r="E10" s="399">
        <v>0.93318980763639336</v>
      </c>
      <c r="F10" s="214">
        <v>1.1000000000000001</v>
      </c>
      <c r="G10" s="399" t="s">
        <v>35</v>
      </c>
      <c r="H10" s="214" t="s">
        <v>35</v>
      </c>
      <c r="I10" s="399">
        <v>2.1652447640193406</v>
      </c>
      <c r="J10" s="214">
        <v>2.2000000000000002</v>
      </c>
      <c r="K10" s="399">
        <v>1.9770519401818065</v>
      </c>
      <c r="L10" s="214">
        <v>1.8</v>
      </c>
      <c r="M10" s="213">
        <v>16.958252250653675</v>
      </c>
      <c r="N10" s="214">
        <v>13.5</v>
      </c>
    </row>
    <row r="11" spans="1:14">
      <c r="B11" s="166" t="s">
        <v>153</v>
      </c>
      <c r="C11" s="399" t="s">
        <v>35</v>
      </c>
      <c r="D11" s="214">
        <v>0.8</v>
      </c>
      <c r="E11" s="399">
        <v>4.5471566609633811</v>
      </c>
      <c r="F11" s="214">
        <v>6.3</v>
      </c>
      <c r="G11" s="399" t="s">
        <v>35</v>
      </c>
      <c r="H11" s="214" t="s">
        <v>65</v>
      </c>
      <c r="I11" s="399" t="s">
        <v>35</v>
      </c>
      <c r="J11" s="214">
        <v>0.5</v>
      </c>
      <c r="K11" s="399">
        <v>0.83999262511830541</v>
      </c>
      <c r="L11" s="214">
        <v>1.4</v>
      </c>
      <c r="M11" s="213">
        <v>7.8014377534234747</v>
      </c>
      <c r="N11" s="214">
        <v>9.5</v>
      </c>
    </row>
    <row r="12" spans="1:14">
      <c r="B12" s="166" t="s">
        <v>154</v>
      </c>
      <c r="C12" s="399" t="s">
        <v>35</v>
      </c>
      <c r="D12" s="214" t="s">
        <v>35</v>
      </c>
      <c r="E12" s="399">
        <v>0.50289890963220385</v>
      </c>
      <c r="F12" s="214" t="s">
        <v>35</v>
      </c>
      <c r="G12" s="399" t="s">
        <v>35</v>
      </c>
      <c r="H12" s="214" t="s">
        <v>35</v>
      </c>
      <c r="I12" s="399">
        <v>5.8099097422813157</v>
      </c>
      <c r="J12" s="214">
        <v>3.8</v>
      </c>
      <c r="K12" s="399" t="s">
        <v>35</v>
      </c>
      <c r="L12" s="214">
        <v>1.3</v>
      </c>
      <c r="M12" s="213">
        <v>1.2294771725153715</v>
      </c>
      <c r="N12" s="214">
        <v>1.2</v>
      </c>
    </row>
    <row r="13" spans="1:14">
      <c r="B13" s="166" t="s">
        <v>50</v>
      </c>
      <c r="C13" s="207">
        <v>1</v>
      </c>
      <c r="D13" s="214">
        <v>0.7</v>
      </c>
      <c r="E13" s="207">
        <v>1</v>
      </c>
      <c r="F13" s="214">
        <v>1.6</v>
      </c>
      <c r="G13" s="207">
        <v>1</v>
      </c>
      <c r="H13" s="214">
        <v>1.1000000000000001</v>
      </c>
      <c r="I13" s="207">
        <v>1</v>
      </c>
      <c r="J13" s="214" t="s">
        <v>35</v>
      </c>
      <c r="K13" s="207" t="s">
        <v>35</v>
      </c>
      <c r="L13" s="214">
        <v>0.9</v>
      </c>
      <c r="M13" s="189">
        <v>2.6964245779540499</v>
      </c>
      <c r="N13" s="214">
        <v>1.6</v>
      </c>
    </row>
    <row r="14" spans="1:14">
      <c r="B14" s="173" t="s">
        <v>0</v>
      </c>
      <c r="C14" s="400">
        <v>100</v>
      </c>
      <c r="D14" s="172">
        <v>100</v>
      </c>
      <c r="E14" s="400">
        <v>100</v>
      </c>
      <c r="F14" s="172">
        <v>100</v>
      </c>
      <c r="G14" s="400">
        <v>100</v>
      </c>
      <c r="H14" s="172">
        <v>100</v>
      </c>
      <c r="I14" s="400">
        <v>100</v>
      </c>
      <c r="J14" s="172">
        <v>100</v>
      </c>
      <c r="K14" s="400">
        <v>100</v>
      </c>
      <c r="L14" s="172">
        <v>100</v>
      </c>
      <c r="M14" s="159">
        <v>100</v>
      </c>
      <c r="N14" s="172">
        <v>100</v>
      </c>
    </row>
    <row r="15" spans="1:14" ht="45">
      <c r="B15" s="188" t="s">
        <v>155</v>
      </c>
      <c r="C15" s="401">
        <v>46100</v>
      </c>
      <c r="D15" s="186">
        <v>46600</v>
      </c>
      <c r="E15" s="401">
        <v>13800</v>
      </c>
      <c r="F15" s="186">
        <v>13400</v>
      </c>
      <c r="G15" s="401">
        <v>3800</v>
      </c>
      <c r="H15" s="186">
        <v>3400</v>
      </c>
      <c r="I15" s="401">
        <v>4600</v>
      </c>
      <c r="J15" s="186">
        <v>4500</v>
      </c>
      <c r="K15" s="401">
        <v>5200</v>
      </c>
      <c r="L15" s="186">
        <v>5200</v>
      </c>
      <c r="M15" s="185">
        <v>41700</v>
      </c>
      <c r="N15" s="186">
        <v>36900</v>
      </c>
    </row>
    <row r="16" spans="1:14">
      <c r="B16" s="382" t="s">
        <v>283</v>
      </c>
    </row>
    <row r="17" spans="2:2">
      <c r="B17" s="382" t="s">
        <v>284</v>
      </c>
    </row>
    <row r="18" spans="2:2">
      <c r="B18" s="382" t="s">
        <v>285</v>
      </c>
    </row>
    <row r="19" spans="2:2">
      <c r="B19" s="382" t="s">
        <v>286</v>
      </c>
    </row>
  </sheetData>
  <mergeCells count="6">
    <mergeCell ref="M3:N3"/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33</vt:i4>
      </vt:variant>
    </vt:vector>
  </HeadingPairs>
  <TitlesOfParts>
    <vt:vector size="33" baseType="lpstr">
      <vt:lpstr>Sommaire</vt:lpstr>
      <vt:lpstr>Graphique 1</vt:lpstr>
      <vt:lpstr>Tableau 1</vt:lpstr>
      <vt:lpstr>Tableau 2</vt:lpstr>
      <vt:lpstr>Tableau 3</vt:lpstr>
      <vt:lpstr>Tableau 4</vt:lpstr>
      <vt:lpstr>Tableau 5</vt:lpstr>
      <vt:lpstr>Tableau 6</vt:lpstr>
      <vt:lpstr>Tableau 7</vt:lpstr>
      <vt:lpstr>Tableau 8</vt:lpstr>
      <vt:lpstr>Graphique 2</vt:lpstr>
      <vt:lpstr>Tableau 9</vt:lpstr>
      <vt:lpstr>Tableau 10</vt:lpstr>
      <vt:lpstr>Tableau 11</vt:lpstr>
      <vt:lpstr>Tableau 12</vt:lpstr>
      <vt:lpstr>Tableau 13</vt:lpstr>
      <vt:lpstr>Tableau 14</vt:lpstr>
      <vt:lpstr>Tableau 15</vt:lpstr>
      <vt:lpstr>Tableau 16</vt:lpstr>
      <vt:lpstr>Tableau 17</vt:lpstr>
      <vt:lpstr>Tableau 18</vt:lpstr>
      <vt:lpstr>Tableau 19</vt:lpstr>
      <vt:lpstr>Tableau 20</vt:lpstr>
      <vt:lpstr>Tableau 21</vt:lpstr>
      <vt:lpstr>Tableau 22</vt:lpstr>
      <vt:lpstr>Tableau 23</vt:lpstr>
      <vt:lpstr>Tableau 24</vt:lpstr>
      <vt:lpstr>Graphique 3</vt:lpstr>
      <vt:lpstr>Tableau 25</vt:lpstr>
      <vt:lpstr>Encadré 2</vt:lpstr>
      <vt:lpstr>Encadré 3</vt:lpstr>
      <vt:lpstr>Encadré 4</vt:lpstr>
      <vt:lpstr>Encadré 5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BERGERON, Thomas (DREES/OS/FHD)</dc:creator>
  <cp:lastModifiedBy>TITOUHI, Chaouki (DREES/EXTERNE/EXTERNES)</cp:lastModifiedBy>
  <dcterms:created xsi:type="dcterms:W3CDTF">2017-07-18T15:15:54Z</dcterms:created>
  <dcterms:modified xsi:type="dcterms:W3CDTF">2018-07-11T15:34:15Z</dcterms:modified>
</cp:coreProperties>
</file>