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BHD\BHD - EHPA 2019\15 - Data.drees\Tableaux Personnel\"/>
    </mc:Choice>
  </mc:AlternateContent>
  <bookViews>
    <workbookView xWindow="0" yWindow="0" windowWidth="25200" windowHeight="11850"/>
  </bookViews>
  <sheets>
    <sheet name="Sommaire" sheetId="19" r:id="rId1"/>
    <sheet name="TAB1" sheetId="5" r:id="rId2"/>
    <sheet name="TAB2" sheetId="29" r:id="rId3"/>
    <sheet name="TAB3" sheetId="8" r:id="rId4"/>
    <sheet name="TAB4" sheetId="16" r:id="rId5"/>
    <sheet name="TAB5" sheetId="10" r:id="rId6"/>
    <sheet name="TAB6" sheetId="20" r:id="rId7"/>
    <sheet name="TAB7" sheetId="21" r:id="rId8"/>
    <sheet name="TAB8" sheetId="22" r:id="rId9"/>
    <sheet name="TAB9" sheetId="23" r:id="rId10"/>
    <sheet name="TAB10" sheetId="30" r:id="rId11"/>
    <sheet name="TAB11" sheetId="17" r:id="rId12"/>
    <sheet name="TAB12" sheetId="18" r:id="rId13"/>
    <sheet name="TAB13" sheetId="24" r:id="rId14"/>
    <sheet name="TAB14" sheetId="25" r:id="rId15"/>
    <sheet name="TAB15" sheetId="26" r:id="rId16"/>
    <sheet name="TAB16" sheetId="27" r:id="rId17"/>
    <sheet name="TAB17" sheetId="28" r:id="rId18"/>
  </sheets>
  <definedNames>
    <definedName name="_xlnm.Print_Area" localSheetId="1">'TAB1'!$A$1:$E$407</definedName>
    <definedName name="_xlnm.Print_Area" localSheetId="2">'TAB2'!$A$1:$E$400</definedName>
    <definedName name="_xlnm.Print_Area" localSheetId="6">'TAB6'!$A$1:$F$20</definedName>
  </definedNames>
  <calcPr calcId="162913"/>
</workbook>
</file>

<file path=xl/calcChain.xml><?xml version="1.0" encoding="utf-8"?>
<calcChain xmlns="http://schemas.openxmlformats.org/spreadsheetml/2006/main">
  <c r="E130" i="18" l="1"/>
  <c r="E111" i="18"/>
  <c r="E92" i="18"/>
  <c r="E73" i="18"/>
  <c r="E54" i="18"/>
  <c r="E35" i="18"/>
  <c r="G74" i="18"/>
  <c r="G129" i="18"/>
  <c r="G131" i="18" s="1"/>
  <c r="F129" i="18"/>
  <c r="F131" i="18" s="1"/>
  <c r="D129" i="18"/>
  <c r="D131" i="18" s="1"/>
  <c r="C129" i="18"/>
  <c r="C131" i="18" s="1"/>
  <c r="B129" i="18"/>
  <c r="B131" i="18" s="1"/>
  <c r="G110" i="18"/>
  <c r="G112" i="18" s="1"/>
  <c r="F110" i="18"/>
  <c r="F112" i="18" s="1"/>
  <c r="D110" i="18"/>
  <c r="D112" i="18" s="1"/>
  <c r="C110" i="18"/>
  <c r="C112" i="18" s="1"/>
  <c r="B110" i="18"/>
  <c r="B112" i="18" s="1"/>
  <c r="G91" i="18"/>
  <c r="G93" i="18" s="1"/>
  <c r="F91" i="18"/>
  <c r="F93" i="18" s="1"/>
  <c r="D91" i="18"/>
  <c r="D93" i="18" s="1"/>
  <c r="C91" i="18"/>
  <c r="C93" i="18" s="1"/>
  <c r="B91" i="18"/>
  <c r="B93" i="18" s="1"/>
  <c r="G72" i="18"/>
  <c r="F72" i="18"/>
  <c r="F74" i="18" s="1"/>
  <c r="D72" i="18"/>
  <c r="D74" i="18" s="1"/>
  <c r="C72" i="18"/>
  <c r="C74" i="18" s="1"/>
  <c r="B72" i="18"/>
  <c r="B74" i="18" s="1"/>
  <c r="G53" i="18"/>
  <c r="G55" i="18" s="1"/>
  <c r="F53" i="18"/>
  <c r="F55" i="18" s="1"/>
  <c r="D53" i="18"/>
  <c r="D55" i="18" s="1"/>
  <c r="C53" i="18"/>
  <c r="C55" i="18" s="1"/>
  <c r="B53" i="18"/>
  <c r="B55" i="18" s="1"/>
  <c r="C34" i="18"/>
  <c r="D34" i="18"/>
  <c r="D36" i="18" s="1"/>
  <c r="F34" i="18"/>
  <c r="G34" i="18"/>
  <c r="B34" i="18"/>
  <c r="B36" i="18" s="1"/>
  <c r="E128" i="18"/>
  <c r="E127" i="18"/>
  <c r="E126" i="18"/>
  <c r="E125" i="18"/>
  <c r="E124" i="18"/>
  <c r="E123" i="18"/>
  <c r="E122" i="18"/>
  <c r="E121" i="18"/>
  <c r="E120" i="18"/>
  <c r="E109" i="18"/>
  <c r="E108" i="18"/>
  <c r="E107" i="18"/>
  <c r="E106" i="18"/>
  <c r="E105" i="18"/>
  <c r="E104" i="18"/>
  <c r="E103" i="18"/>
  <c r="E102" i="18"/>
  <c r="E101" i="18"/>
  <c r="E90" i="18"/>
  <c r="E89" i="18"/>
  <c r="E88" i="18"/>
  <c r="E87" i="18"/>
  <c r="E86" i="18"/>
  <c r="E85" i="18"/>
  <c r="E84" i="18"/>
  <c r="E83" i="18"/>
  <c r="E82" i="18"/>
  <c r="E71" i="18"/>
  <c r="E70" i="18"/>
  <c r="E69" i="18"/>
  <c r="E68" i="18"/>
  <c r="E67" i="18"/>
  <c r="E66" i="18"/>
  <c r="E65" i="18"/>
  <c r="E64" i="18"/>
  <c r="E63" i="18"/>
  <c r="E52" i="18"/>
  <c r="E51" i="18"/>
  <c r="E50" i="18"/>
  <c r="E49" i="18"/>
  <c r="E48" i="18"/>
  <c r="E47" i="18"/>
  <c r="E46" i="18"/>
  <c r="E45" i="18"/>
  <c r="E44" i="18"/>
  <c r="E26" i="18"/>
  <c r="E27" i="18"/>
  <c r="E28" i="18"/>
  <c r="E29" i="18"/>
  <c r="E30" i="18"/>
  <c r="E31" i="18"/>
  <c r="E32" i="18"/>
  <c r="E33" i="18"/>
  <c r="E25" i="18"/>
  <c r="H76" i="17"/>
  <c r="G109" i="17"/>
  <c r="G93" i="17"/>
  <c r="G77" i="17"/>
  <c r="G61" i="17"/>
  <c r="G45" i="17"/>
  <c r="G107" i="17"/>
  <c r="G106" i="17"/>
  <c r="G105" i="17"/>
  <c r="G104" i="17"/>
  <c r="G103" i="17"/>
  <c r="G102" i="17"/>
  <c r="G101" i="17"/>
  <c r="G91" i="17"/>
  <c r="G90" i="17"/>
  <c r="G89" i="17"/>
  <c r="G88" i="17"/>
  <c r="G87" i="17"/>
  <c r="G86" i="17"/>
  <c r="G85" i="17"/>
  <c r="G75" i="17"/>
  <c r="G74" i="17"/>
  <c r="G73" i="17"/>
  <c r="G72" i="17"/>
  <c r="G71" i="17"/>
  <c r="G70" i="17"/>
  <c r="G69" i="17"/>
  <c r="G59" i="17"/>
  <c r="G58" i="17"/>
  <c r="G57" i="17"/>
  <c r="G56" i="17"/>
  <c r="G55" i="17"/>
  <c r="G54" i="17"/>
  <c r="G53" i="17"/>
  <c r="B110" i="17"/>
  <c r="F62" i="17"/>
  <c r="H108" i="17"/>
  <c r="H110" i="17" s="1"/>
  <c r="F108" i="17"/>
  <c r="F110" i="17" s="1"/>
  <c r="E108" i="17"/>
  <c r="E110" i="17" s="1"/>
  <c r="D108" i="17"/>
  <c r="D110" i="17" s="1"/>
  <c r="C108" i="17"/>
  <c r="C110" i="17" s="1"/>
  <c r="B108" i="17"/>
  <c r="H92" i="17"/>
  <c r="H94" i="17" s="1"/>
  <c r="F92" i="17"/>
  <c r="F94" i="17" s="1"/>
  <c r="E92" i="17"/>
  <c r="E94" i="17" s="1"/>
  <c r="D92" i="17"/>
  <c r="D94" i="17" s="1"/>
  <c r="C92" i="17"/>
  <c r="C94" i="17" s="1"/>
  <c r="B92" i="17"/>
  <c r="B94" i="17" s="1"/>
  <c r="H78" i="17"/>
  <c r="F76" i="17"/>
  <c r="F78" i="17" s="1"/>
  <c r="E76" i="17"/>
  <c r="E78" i="17" s="1"/>
  <c r="D76" i="17"/>
  <c r="D78" i="17" s="1"/>
  <c r="C76" i="17"/>
  <c r="C78" i="17" s="1"/>
  <c r="B76" i="17"/>
  <c r="B78" i="17" s="1"/>
  <c r="H60" i="17"/>
  <c r="H62" i="17" s="1"/>
  <c r="F60" i="17"/>
  <c r="E60" i="17"/>
  <c r="E62" i="17" s="1"/>
  <c r="D60" i="17"/>
  <c r="D62" i="17" s="1"/>
  <c r="C60" i="17"/>
  <c r="C62" i="17" s="1"/>
  <c r="B60" i="17"/>
  <c r="B62" i="17" s="1"/>
  <c r="C44" i="17"/>
  <c r="D44" i="17"/>
  <c r="D46" i="17" s="1"/>
  <c r="E44" i="17"/>
  <c r="E46" i="17" s="1"/>
  <c r="F44" i="17"/>
  <c r="F46" i="17" s="1"/>
  <c r="H44" i="17"/>
  <c r="B44" i="17"/>
  <c r="B46" i="17" s="1"/>
  <c r="G38" i="17"/>
  <c r="G39" i="17"/>
  <c r="G40" i="17"/>
  <c r="G41" i="17"/>
  <c r="G42" i="17"/>
  <c r="G43" i="17"/>
  <c r="G37" i="17"/>
  <c r="C30" i="17"/>
  <c r="D30" i="17"/>
  <c r="E30" i="17"/>
  <c r="F30" i="17"/>
  <c r="G30" i="17"/>
  <c r="H30" i="17"/>
  <c r="B30" i="17"/>
  <c r="C28" i="17"/>
  <c r="D28" i="17"/>
  <c r="E28" i="17"/>
  <c r="F28" i="17"/>
  <c r="G28" i="17"/>
  <c r="H28" i="17"/>
  <c r="B28" i="17"/>
  <c r="E129" i="18" l="1"/>
  <c r="E131" i="18" s="1"/>
  <c r="E110" i="18"/>
  <c r="E112" i="18"/>
  <c r="E91" i="18"/>
  <c r="E93" i="18" s="1"/>
  <c r="E72" i="18"/>
  <c r="E74" i="18"/>
  <c r="E53" i="18"/>
  <c r="E55" i="18" s="1"/>
  <c r="E34" i="18"/>
  <c r="E36" i="18" s="1"/>
  <c r="C36" i="18"/>
  <c r="G36" i="18"/>
  <c r="F36" i="18"/>
  <c r="G108" i="17"/>
  <c r="G110" i="17" s="1"/>
  <c r="G92" i="17"/>
  <c r="G94" i="17" s="1"/>
  <c r="G76" i="17"/>
  <c r="G78" i="17" s="1"/>
  <c r="G60" i="17"/>
  <c r="G44" i="17"/>
  <c r="G46" i="17" s="1"/>
  <c r="H46" i="17"/>
  <c r="C46" i="17"/>
  <c r="B18" i="30"/>
  <c r="D138" i="23"/>
  <c r="D118" i="23"/>
  <c r="D98" i="23"/>
  <c r="D78" i="23"/>
  <c r="D58" i="23"/>
  <c r="D38" i="23"/>
  <c r="D18" i="23"/>
  <c r="C18" i="23"/>
  <c r="B18" i="23"/>
  <c r="H16" i="8"/>
  <c r="C52" i="29"/>
  <c r="D52" i="29"/>
  <c r="B52" i="29"/>
  <c r="C50" i="29"/>
  <c r="D50" i="29"/>
  <c r="B50" i="29"/>
  <c r="B381" i="5"/>
  <c r="B379" i="5"/>
  <c r="B364" i="5"/>
  <c r="B357" i="5"/>
  <c r="B349" i="5"/>
  <c r="B344" i="5"/>
  <c r="B340" i="5"/>
  <c r="B334" i="5"/>
  <c r="B326" i="5"/>
  <c r="B324" i="5"/>
  <c r="B309" i="5"/>
  <c r="B302" i="5"/>
  <c r="B294" i="5"/>
  <c r="B289" i="5"/>
  <c r="B285" i="5"/>
  <c r="B279" i="5"/>
  <c r="B271" i="5"/>
  <c r="B269" i="5"/>
  <c r="B254" i="5"/>
  <c r="B247" i="5"/>
  <c r="B239" i="5"/>
  <c r="B234" i="5"/>
  <c r="B230" i="5"/>
  <c r="B224" i="5"/>
  <c r="B216" i="5"/>
  <c r="B214" i="5"/>
  <c r="B199" i="5"/>
  <c r="B192" i="5"/>
  <c r="B184" i="5"/>
  <c r="B179" i="5"/>
  <c r="B175" i="5"/>
  <c r="B169" i="5"/>
  <c r="B161" i="5"/>
  <c r="B159" i="5"/>
  <c r="B144" i="5"/>
  <c r="B137" i="5"/>
  <c r="B129" i="5"/>
  <c r="B124" i="5"/>
  <c r="B120" i="5"/>
  <c r="B114" i="5"/>
  <c r="M226" i="8"/>
  <c r="M223" i="8"/>
  <c r="M220" i="8"/>
  <c r="M217" i="8"/>
  <c r="M214" i="8"/>
  <c r="M211" i="8"/>
  <c r="M208" i="8"/>
  <c r="M205" i="8"/>
  <c r="M193" i="8"/>
  <c r="M190" i="8"/>
  <c r="M187" i="8"/>
  <c r="M184" i="8"/>
  <c r="M181" i="8"/>
  <c r="M178" i="8"/>
  <c r="M175" i="8"/>
  <c r="M10" i="8" s="1"/>
  <c r="M172" i="8"/>
  <c r="M160" i="8"/>
  <c r="M157" i="8"/>
  <c r="M154" i="8"/>
  <c r="M151" i="8"/>
  <c r="M148" i="8"/>
  <c r="M16" i="8" s="1"/>
  <c r="M145" i="8"/>
  <c r="M142" i="8"/>
  <c r="M139" i="8"/>
  <c r="M7" i="8" s="1"/>
  <c r="M127" i="8"/>
  <c r="M124" i="8"/>
  <c r="M121" i="8"/>
  <c r="M118" i="8"/>
  <c r="M115" i="8"/>
  <c r="M112" i="8"/>
  <c r="M109" i="8"/>
  <c r="M94" i="8"/>
  <c r="M106" i="8"/>
  <c r="M228" i="8"/>
  <c r="L228" i="8"/>
  <c r="K228" i="8"/>
  <c r="J228" i="8"/>
  <c r="I228" i="8"/>
  <c r="H228" i="8"/>
  <c r="G228" i="8"/>
  <c r="F228" i="8"/>
  <c r="E228" i="8"/>
  <c r="D228" i="8"/>
  <c r="C228" i="8"/>
  <c r="M227" i="8"/>
  <c r="L227" i="8"/>
  <c r="K227" i="8"/>
  <c r="J227" i="8"/>
  <c r="I227" i="8"/>
  <c r="H227" i="8"/>
  <c r="G227" i="8"/>
  <c r="F227" i="8"/>
  <c r="E227" i="8"/>
  <c r="D227" i="8"/>
  <c r="C227" i="8"/>
  <c r="M195" i="8"/>
  <c r="L195" i="8"/>
  <c r="K195" i="8"/>
  <c r="J195" i="8"/>
  <c r="I195" i="8"/>
  <c r="H195" i="8"/>
  <c r="G195" i="8"/>
  <c r="F195" i="8"/>
  <c r="E195" i="8"/>
  <c r="D195" i="8"/>
  <c r="C195" i="8"/>
  <c r="M194" i="8"/>
  <c r="L194" i="8"/>
  <c r="K194" i="8"/>
  <c r="J194" i="8"/>
  <c r="I194" i="8"/>
  <c r="H194" i="8"/>
  <c r="G194" i="8"/>
  <c r="F194" i="8"/>
  <c r="E194" i="8"/>
  <c r="D194" i="8"/>
  <c r="C194" i="8"/>
  <c r="M162" i="8"/>
  <c r="L162" i="8"/>
  <c r="K162" i="8"/>
  <c r="J162" i="8"/>
  <c r="I162" i="8"/>
  <c r="H162" i="8"/>
  <c r="G162" i="8"/>
  <c r="F162" i="8"/>
  <c r="E162" i="8"/>
  <c r="D162" i="8"/>
  <c r="C162" i="8"/>
  <c r="M161" i="8"/>
  <c r="L161" i="8"/>
  <c r="K161" i="8"/>
  <c r="J161" i="8"/>
  <c r="I161" i="8"/>
  <c r="H161" i="8"/>
  <c r="G161" i="8"/>
  <c r="F161" i="8"/>
  <c r="E161" i="8"/>
  <c r="D161" i="8"/>
  <c r="C161" i="8"/>
  <c r="L226" i="8"/>
  <c r="K226" i="8"/>
  <c r="J226" i="8"/>
  <c r="I226" i="8"/>
  <c r="H226" i="8"/>
  <c r="H28" i="8" s="1"/>
  <c r="G226" i="8"/>
  <c r="F226" i="8"/>
  <c r="E226" i="8"/>
  <c r="D226" i="8"/>
  <c r="C226" i="8"/>
  <c r="L223" i="8"/>
  <c r="K223" i="8"/>
  <c r="J223" i="8"/>
  <c r="I223" i="8"/>
  <c r="H223" i="8"/>
  <c r="G223" i="8"/>
  <c r="F223" i="8"/>
  <c r="E223" i="8"/>
  <c r="D223" i="8"/>
  <c r="C223" i="8"/>
  <c r="L220" i="8"/>
  <c r="L22" i="8" s="1"/>
  <c r="K220" i="8"/>
  <c r="J220" i="8"/>
  <c r="I220" i="8"/>
  <c r="H220" i="8"/>
  <c r="G220" i="8"/>
  <c r="F220" i="8"/>
  <c r="E220" i="8"/>
  <c r="D220" i="8"/>
  <c r="D22" i="8" s="1"/>
  <c r="C220" i="8"/>
  <c r="L217" i="8"/>
  <c r="K217" i="8"/>
  <c r="J217" i="8"/>
  <c r="I217" i="8"/>
  <c r="H217" i="8"/>
  <c r="G217" i="8"/>
  <c r="F217" i="8"/>
  <c r="E217" i="8"/>
  <c r="D217" i="8"/>
  <c r="D19" i="8" s="1"/>
  <c r="C217" i="8"/>
  <c r="L214" i="8"/>
  <c r="K214" i="8"/>
  <c r="J214" i="8"/>
  <c r="I214" i="8"/>
  <c r="H214" i="8"/>
  <c r="G214" i="8"/>
  <c r="F214" i="8"/>
  <c r="E214" i="8"/>
  <c r="D214" i="8"/>
  <c r="C214" i="8"/>
  <c r="L211" i="8"/>
  <c r="K211" i="8"/>
  <c r="J211" i="8"/>
  <c r="I211" i="8"/>
  <c r="H211" i="8"/>
  <c r="G211" i="8"/>
  <c r="F211" i="8"/>
  <c r="F13" i="8" s="1"/>
  <c r="E211" i="8"/>
  <c r="D211" i="8"/>
  <c r="C211" i="8"/>
  <c r="L208" i="8"/>
  <c r="L10" i="8" s="1"/>
  <c r="K208" i="8"/>
  <c r="J208" i="8"/>
  <c r="I208" i="8"/>
  <c r="H208" i="8"/>
  <c r="H10" i="8" s="1"/>
  <c r="G208" i="8"/>
  <c r="F208" i="8"/>
  <c r="E208" i="8"/>
  <c r="D208" i="8"/>
  <c r="D10" i="8" s="1"/>
  <c r="C208" i="8"/>
  <c r="L205" i="8"/>
  <c r="K205" i="8"/>
  <c r="K229" i="8" s="1"/>
  <c r="J205" i="8"/>
  <c r="I205" i="8"/>
  <c r="H205" i="8"/>
  <c r="G205" i="8"/>
  <c r="F205" i="8"/>
  <c r="F229" i="8" s="1"/>
  <c r="E205" i="8"/>
  <c r="D205" i="8"/>
  <c r="C205" i="8"/>
  <c r="L193" i="8"/>
  <c r="K193" i="8"/>
  <c r="J193" i="8"/>
  <c r="I193" i="8"/>
  <c r="H193" i="8"/>
  <c r="G193" i="8"/>
  <c r="F193" i="8"/>
  <c r="E193" i="8"/>
  <c r="D193" i="8"/>
  <c r="C193" i="8"/>
  <c r="L190" i="8"/>
  <c r="K190" i="8"/>
  <c r="J190" i="8"/>
  <c r="I190" i="8"/>
  <c r="H190" i="8"/>
  <c r="G190" i="8"/>
  <c r="F190" i="8"/>
  <c r="E190" i="8"/>
  <c r="D190" i="8"/>
  <c r="C190" i="8"/>
  <c r="L187" i="8"/>
  <c r="K187" i="8"/>
  <c r="J187" i="8"/>
  <c r="I187" i="8"/>
  <c r="H187" i="8"/>
  <c r="G187" i="8"/>
  <c r="F187" i="8"/>
  <c r="E187" i="8"/>
  <c r="D187" i="8"/>
  <c r="C187" i="8"/>
  <c r="L184" i="8"/>
  <c r="K184" i="8"/>
  <c r="J184" i="8"/>
  <c r="I184" i="8"/>
  <c r="H184" i="8"/>
  <c r="G184" i="8"/>
  <c r="F184" i="8"/>
  <c r="E184" i="8"/>
  <c r="D184" i="8"/>
  <c r="C184" i="8"/>
  <c r="L181" i="8"/>
  <c r="L16" i="8" s="1"/>
  <c r="K181" i="8"/>
  <c r="K16" i="8" s="1"/>
  <c r="J181" i="8"/>
  <c r="I181" i="8"/>
  <c r="H181" i="8"/>
  <c r="G181" i="8"/>
  <c r="F181" i="8"/>
  <c r="E181" i="8"/>
  <c r="D181" i="8"/>
  <c r="C181" i="8"/>
  <c r="C16" i="8" s="1"/>
  <c r="L178" i="8"/>
  <c r="K178" i="8"/>
  <c r="J178" i="8"/>
  <c r="J13" i="8" s="1"/>
  <c r="I178" i="8"/>
  <c r="H178" i="8"/>
  <c r="G178" i="8"/>
  <c r="F178" i="8"/>
  <c r="E178" i="8"/>
  <c r="D178" i="8"/>
  <c r="C178" i="8"/>
  <c r="L175" i="8"/>
  <c r="K175" i="8"/>
  <c r="J175" i="8"/>
  <c r="I175" i="8"/>
  <c r="H175" i="8"/>
  <c r="G175" i="8"/>
  <c r="G10" i="8" s="1"/>
  <c r="F175" i="8"/>
  <c r="E175" i="8"/>
  <c r="D175" i="8"/>
  <c r="C175" i="8"/>
  <c r="L172" i="8"/>
  <c r="K172" i="8"/>
  <c r="J172" i="8"/>
  <c r="I172" i="8"/>
  <c r="H172" i="8"/>
  <c r="G172" i="8"/>
  <c r="F172" i="8"/>
  <c r="F196" i="8" s="1"/>
  <c r="E172" i="8"/>
  <c r="E196" i="8" s="1"/>
  <c r="D172" i="8"/>
  <c r="C172" i="8"/>
  <c r="L160" i="8"/>
  <c r="K160" i="8"/>
  <c r="J160" i="8"/>
  <c r="I160" i="8"/>
  <c r="H160" i="8"/>
  <c r="G160" i="8"/>
  <c r="F160" i="8"/>
  <c r="E160" i="8"/>
  <c r="D160" i="8"/>
  <c r="C160" i="8"/>
  <c r="L157" i="8"/>
  <c r="L25" i="8" s="1"/>
  <c r="K157" i="8"/>
  <c r="J157" i="8"/>
  <c r="I157" i="8"/>
  <c r="H157" i="8"/>
  <c r="G157" i="8"/>
  <c r="F157" i="8"/>
  <c r="E157" i="8"/>
  <c r="D157" i="8"/>
  <c r="C157" i="8"/>
  <c r="L154" i="8"/>
  <c r="K154" i="8"/>
  <c r="J154" i="8"/>
  <c r="I154" i="8"/>
  <c r="H154" i="8"/>
  <c r="G154" i="8"/>
  <c r="F154" i="8"/>
  <c r="E154" i="8"/>
  <c r="D154" i="8"/>
  <c r="C154" i="8"/>
  <c r="L151" i="8"/>
  <c r="K151" i="8"/>
  <c r="J151" i="8"/>
  <c r="I151" i="8"/>
  <c r="H151" i="8"/>
  <c r="H19" i="8" s="1"/>
  <c r="G151" i="8"/>
  <c r="F151" i="8"/>
  <c r="E151" i="8"/>
  <c r="D151" i="8"/>
  <c r="C151" i="8"/>
  <c r="L148" i="8"/>
  <c r="K148" i="8"/>
  <c r="J148" i="8"/>
  <c r="I148" i="8"/>
  <c r="H148" i="8"/>
  <c r="G148" i="8"/>
  <c r="F148" i="8"/>
  <c r="E148" i="8"/>
  <c r="D148" i="8"/>
  <c r="C148" i="8"/>
  <c r="L145" i="8"/>
  <c r="K145" i="8"/>
  <c r="J145" i="8"/>
  <c r="I145" i="8"/>
  <c r="H145" i="8"/>
  <c r="G145" i="8"/>
  <c r="F145" i="8"/>
  <c r="E145" i="8"/>
  <c r="D145" i="8"/>
  <c r="C145" i="8"/>
  <c r="L142" i="8"/>
  <c r="K142" i="8"/>
  <c r="K10" i="8" s="1"/>
  <c r="J142" i="8"/>
  <c r="I142" i="8"/>
  <c r="H142" i="8"/>
  <c r="G142" i="8"/>
  <c r="F142" i="8"/>
  <c r="E142" i="8"/>
  <c r="D142" i="8"/>
  <c r="C142" i="8"/>
  <c r="C10" i="8" s="1"/>
  <c r="L139" i="8"/>
  <c r="K139" i="8"/>
  <c r="J139" i="8"/>
  <c r="I139" i="8"/>
  <c r="H139" i="8"/>
  <c r="G139" i="8"/>
  <c r="F139" i="8"/>
  <c r="E139" i="8"/>
  <c r="D139" i="8"/>
  <c r="C139" i="8"/>
  <c r="L127" i="8"/>
  <c r="K127" i="8"/>
  <c r="J127" i="8"/>
  <c r="I127" i="8"/>
  <c r="H127" i="8"/>
  <c r="G127" i="8"/>
  <c r="F127" i="8"/>
  <c r="E127" i="8"/>
  <c r="D127" i="8"/>
  <c r="C127" i="8"/>
  <c r="C28" i="8" s="1"/>
  <c r="L124" i="8"/>
  <c r="K124" i="8"/>
  <c r="J124" i="8"/>
  <c r="I124" i="8"/>
  <c r="H124" i="8"/>
  <c r="G124" i="8"/>
  <c r="G25" i="8" s="1"/>
  <c r="F124" i="8"/>
  <c r="E124" i="8"/>
  <c r="D124" i="8"/>
  <c r="C124" i="8"/>
  <c r="L121" i="8"/>
  <c r="K121" i="8"/>
  <c r="J121" i="8"/>
  <c r="J22" i="8" s="1"/>
  <c r="I121" i="8"/>
  <c r="H121" i="8"/>
  <c r="G121" i="8"/>
  <c r="F121" i="8"/>
  <c r="E121" i="8"/>
  <c r="D121" i="8"/>
  <c r="C121" i="8"/>
  <c r="L118" i="8"/>
  <c r="L19" i="8" s="1"/>
  <c r="K118" i="8"/>
  <c r="K19" i="8" s="1"/>
  <c r="J118" i="8"/>
  <c r="I118" i="8"/>
  <c r="I19" i="8" s="1"/>
  <c r="H118" i="8"/>
  <c r="G118" i="8"/>
  <c r="G19" i="8" s="1"/>
  <c r="F118" i="8"/>
  <c r="E118" i="8"/>
  <c r="E19" i="8" s="1"/>
  <c r="D118" i="8"/>
  <c r="C118" i="8"/>
  <c r="L115" i="8"/>
  <c r="K115" i="8"/>
  <c r="J115" i="8"/>
  <c r="J16" i="8" s="1"/>
  <c r="I115" i="8"/>
  <c r="H115" i="8"/>
  <c r="G115" i="8"/>
  <c r="F115" i="8"/>
  <c r="F16" i="8" s="1"/>
  <c r="E115" i="8"/>
  <c r="D115" i="8"/>
  <c r="C115" i="8"/>
  <c r="L112" i="8"/>
  <c r="L13" i="8" s="1"/>
  <c r="K112" i="8"/>
  <c r="J112" i="8"/>
  <c r="I112" i="8"/>
  <c r="H112" i="8"/>
  <c r="H13" i="8" s="1"/>
  <c r="G112" i="8"/>
  <c r="F112" i="8"/>
  <c r="E112" i="8"/>
  <c r="D112" i="8"/>
  <c r="D13" i="8" s="1"/>
  <c r="C112" i="8"/>
  <c r="L109" i="8"/>
  <c r="K109" i="8"/>
  <c r="J109" i="8"/>
  <c r="I109" i="8"/>
  <c r="H109" i="8"/>
  <c r="G109" i="8"/>
  <c r="F109" i="8"/>
  <c r="E109" i="8"/>
  <c r="D109" i="8"/>
  <c r="C109" i="8"/>
  <c r="L106" i="8"/>
  <c r="L130" i="8" s="1"/>
  <c r="K106" i="8"/>
  <c r="J106" i="8"/>
  <c r="I106" i="8"/>
  <c r="H106" i="8"/>
  <c r="H7" i="8" s="1"/>
  <c r="G106" i="8"/>
  <c r="G7" i="8" s="1"/>
  <c r="F106" i="8"/>
  <c r="E106" i="8"/>
  <c r="E7" i="8" s="1"/>
  <c r="D106" i="8"/>
  <c r="D130" i="8" s="1"/>
  <c r="C106" i="8"/>
  <c r="C7" i="8" s="1"/>
  <c r="M129" i="8"/>
  <c r="L129" i="8"/>
  <c r="K129" i="8"/>
  <c r="J129" i="8"/>
  <c r="I129" i="8"/>
  <c r="H129" i="8"/>
  <c r="G129" i="8"/>
  <c r="F129" i="8"/>
  <c r="E129" i="8"/>
  <c r="D129" i="8"/>
  <c r="C129" i="8"/>
  <c r="M128" i="8"/>
  <c r="L128" i="8"/>
  <c r="K128" i="8"/>
  <c r="J128" i="8"/>
  <c r="I128" i="8"/>
  <c r="H128" i="8"/>
  <c r="G128" i="8"/>
  <c r="F128" i="8"/>
  <c r="E128" i="8"/>
  <c r="D128" i="8"/>
  <c r="C128" i="8"/>
  <c r="M97" i="8"/>
  <c r="L97" i="8"/>
  <c r="K97" i="8"/>
  <c r="J97" i="8"/>
  <c r="I97" i="8"/>
  <c r="H97" i="8"/>
  <c r="G97" i="8"/>
  <c r="F97" i="8"/>
  <c r="E97" i="8"/>
  <c r="D97" i="8"/>
  <c r="C97" i="8"/>
  <c r="M96" i="8"/>
  <c r="L96" i="8"/>
  <c r="K96" i="8"/>
  <c r="J96" i="8"/>
  <c r="I96" i="8"/>
  <c r="H96" i="8"/>
  <c r="G96" i="8"/>
  <c r="F96" i="8"/>
  <c r="E96" i="8"/>
  <c r="D96" i="8"/>
  <c r="C96" i="8"/>
  <c r="M95" i="8"/>
  <c r="L95" i="8"/>
  <c r="K95" i="8"/>
  <c r="J95" i="8"/>
  <c r="I95" i="8"/>
  <c r="H95" i="8"/>
  <c r="G95" i="8"/>
  <c r="F95" i="8"/>
  <c r="E95" i="8"/>
  <c r="D95" i="8"/>
  <c r="C95" i="8"/>
  <c r="L94" i="8"/>
  <c r="K94" i="8"/>
  <c r="J94" i="8"/>
  <c r="I94" i="8"/>
  <c r="H94" i="8"/>
  <c r="G94" i="8"/>
  <c r="F94" i="8"/>
  <c r="F28" i="8" s="1"/>
  <c r="E94" i="8"/>
  <c r="D94" i="8"/>
  <c r="C94" i="8"/>
  <c r="M91" i="8"/>
  <c r="L91" i="8"/>
  <c r="K91" i="8"/>
  <c r="K25" i="8" s="1"/>
  <c r="J91" i="8"/>
  <c r="I91" i="8"/>
  <c r="H91" i="8"/>
  <c r="G91" i="8"/>
  <c r="F91" i="8"/>
  <c r="E91" i="8"/>
  <c r="D91" i="8"/>
  <c r="C91" i="8"/>
  <c r="D88" i="8"/>
  <c r="E88" i="8"/>
  <c r="F88" i="8"/>
  <c r="G88" i="8"/>
  <c r="H88" i="8"/>
  <c r="H22" i="8" s="1"/>
  <c r="I88" i="8"/>
  <c r="J88" i="8"/>
  <c r="K88" i="8"/>
  <c r="L88" i="8"/>
  <c r="M88" i="8"/>
  <c r="C88" i="8"/>
  <c r="D5" i="8"/>
  <c r="E5" i="8"/>
  <c r="F5" i="8"/>
  <c r="G5" i="8"/>
  <c r="H5" i="8"/>
  <c r="I5" i="8"/>
  <c r="J5" i="8"/>
  <c r="K5" i="8"/>
  <c r="L5" i="8"/>
  <c r="M5" i="8"/>
  <c r="D6" i="8"/>
  <c r="E6" i="8"/>
  <c r="F6" i="8"/>
  <c r="G6" i="8"/>
  <c r="H6" i="8"/>
  <c r="I6" i="8"/>
  <c r="J6" i="8"/>
  <c r="K6" i="8"/>
  <c r="L6" i="8"/>
  <c r="M6" i="8"/>
  <c r="D8" i="8"/>
  <c r="E8" i="8"/>
  <c r="F8" i="8"/>
  <c r="G8" i="8"/>
  <c r="H8" i="8"/>
  <c r="I8" i="8"/>
  <c r="J8" i="8"/>
  <c r="K8" i="8"/>
  <c r="L8" i="8"/>
  <c r="M8" i="8"/>
  <c r="D9" i="8"/>
  <c r="E9" i="8"/>
  <c r="F9" i="8"/>
  <c r="G9" i="8"/>
  <c r="H9" i="8"/>
  <c r="I9" i="8"/>
  <c r="J9" i="8"/>
  <c r="K9" i="8"/>
  <c r="L9" i="8"/>
  <c r="M9" i="8"/>
  <c r="D11" i="8"/>
  <c r="E11" i="8"/>
  <c r="F11" i="8"/>
  <c r="G11" i="8"/>
  <c r="H11" i="8"/>
  <c r="I11" i="8"/>
  <c r="J11" i="8"/>
  <c r="K11" i="8"/>
  <c r="L11" i="8"/>
  <c r="M11" i="8"/>
  <c r="D12" i="8"/>
  <c r="E12" i="8"/>
  <c r="F12" i="8"/>
  <c r="G12" i="8"/>
  <c r="H12" i="8"/>
  <c r="I12" i="8"/>
  <c r="J12" i="8"/>
  <c r="K12" i="8"/>
  <c r="L12" i="8"/>
  <c r="M12" i="8"/>
  <c r="M13" i="8"/>
  <c r="D14" i="8"/>
  <c r="E14" i="8"/>
  <c r="F14" i="8"/>
  <c r="G14" i="8"/>
  <c r="H14" i="8"/>
  <c r="I14" i="8"/>
  <c r="J14" i="8"/>
  <c r="K14" i="8"/>
  <c r="L14" i="8"/>
  <c r="M14" i="8"/>
  <c r="D15" i="8"/>
  <c r="E15" i="8"/>
  <c r="F15" i="8"/>
  <c r="G15" i="8"/>
  <c r="H15" i="8"/>
  <c r="I15" i="8"/>
  <c r="J15" i="8"/>
  <c r="K15" i="8"/>
  <c r="L15" i="8"/>
  <c r="M15" i="8"/>
  <c r="D16" i="8"/>
  <c r="D17" i="8"/>
  <c r="E17" i="8"/>
  <c r="F17" i="8"/>
  <c r="G17" i="8"/>
  <c r="H17" i="8"/>
  <c r="I17" i="8"/>
  <c r="J17" i="8"/>
  <c r="K17" i="8"/>
  <c r="L17" i="8"/>
  <c r="M17" i="8"/>
  <c r="D18" i="8"/>
  <c r="E18" i="8"/>
  <c r="F18" i="8"/>
  <c r="G18" i="8"/>
  <c r="H18" i="8"/>
  <c r="I18" i="8"/>
  <c r="J18" i="8"/>
  <c r="K18" i="8"/>
  <c r="L18" i="8"/>
  <c r="M18" i="8"/>
  <c r="D20" i="8"/>
  <c r="E20" i="8"/>
  <c r="F20" i="8"/>
  <c r="G20" i="8"/>
  <c r="H20" i="8"/>
  <c r="I20" i="8"/>
  <c r="J20" i="8"/>
  <c r="K20" i="8"/>
  <c r="L20" i="8"/>
  <c r="M20" i="8"/>
  <c r="D21" i="8"/>
  <c r="E21" i="8"/>
  <c r="F21" i="8"/>
  <c r="G21" i="8"/>
  <c r="H21" i="8"/>
  <c r="I21" i="8"/>
  <c r="J21" i="8"/>
  <c r="K21" i="8"/>
  <c r="L21" i="8"/>
  <c r="M21" i="8"/>
  <c r="D23" i="8"/>
  <c r="E23" i="8"/>
  <c r="F23" i="8"/>
  <c r="G23" i="8"/>
  <c r="H23" i="8"/>
  <c r="I23" i="8"/>
  <c r="J23" i="8"/>
  <c r="K23" i="8"/>
  <c r="L23" i="8"/>
  <c r="M23" i="8"/>
  <c r="D24" i="8"/>
  <c r="E24" i="8"/>
  <c r="F24" i="8"/>
  <c r="G24" i="8"/>
  <c r="H24" i="8"/>
  <c r="I24" i="8"/>
  <c r="J24" i="8"/>
  <c r="K24" i="8"/>
  <c r="L24" i="8"/>
  <c r="M24" i="8"/>
  <c r="D25" i="8"/>
  <c r="D26" i="8"/>
  <c r="E26" i="8"/>
  <c r="F26" i="8"/>
  <c r="G26" i="8"/>
  <c r="H26" i="8"/>
  <c r="I26" i="8"/>
  <c r="J26" i="8"/>
  <c r="K26" i="8"/>
  <c r="L26" i="8"/>
  <c r="M26" i="8"/>
  <c r="D27" i="8"/>
  <c r="E27" i="8"/>
  <c r="F27" i="8"/>
  <c r="G27" i="8"/>
  <c r="H27" i="8"/>
  <c r="I27" i="8"/>
  <c r="J27" i="8"/>
  <c r="K27" i="8"/>
  <c r="L27" i="8"/>
  <c r="M27" i="8"/>
  <c r="G28" i="8"/>
  <c r="L28" i="8"/>
  <c r="M28" i="8"/>
  <c r="C6" i="8"/>
  <c r="C8" i="8"/>
  <c r="C9" i="8"/>
  <c r="C11" i="8"/>
  <c r="C12" i="8"/>
  <c r="C14" i="8"/>
  <c r="C15" i="8"/>
  <c r="C17" i="8"/>
  <c r="C18" i="8"/>
  <c r="C19" i="8"/>
  <c r="C20" i="8"/>
  <c r="C21" i="8"/>
  <c r="C23" i="8"/>
  <c r="C24" i="8"/>
  <c r="C26" i="8"/>
  <c r="C27" i="8"/>
  <c r="C5" i="8"/>
  <c r="D62" i="8"/>
  <c r="E62" i="8"/>
  <c r="F62" i="8"/>
  <c r="G62" i="8"/>
  <c r="H62" i="8"/>
  <c r="I62" i="8"/>
  <c r="J62" i="8"/>
  <c r="K62" i="8"/>
  <c r="L62" i="8"/>
  <c r="M62" i="8"/>
  <c r="D63" i="8"/>
  <c r="E63" i="8"/>
  <c r="F63" i="8"/>
  <c r="G63" i="8"/>
  <c r="H63" i="8"/>
  <c r="I63" i="8"/>
  <c r="J63" i="8"/>
  <c r="K63" i="8"/>
  <c r="L63" i="8"/>
  <c r="M63" i="8"/>
  <c r="D64" i="8"/>
  <c r="E64" i="8"/>
  <c r="F64" i="8"/>
  <c r="G64" i="8"/>
  <c r="H64" i="8"/>
  <c r="I64" i="8"/>
  <c r="J64" i="8"/>
  <c r="K64" i="8"/>
  <c r="L64" i="8"/>
  <c r="M64" i="8"/>
  <c r="C64" i="8"/>
  <c r="C63" i="8"/>
  <c r="C62" i="8"/>
  <c r="G62" i="17" l="1"/>
  <c r="D28" i="8"/>
  <c r="M25" i="8"/>
  <c r="M229" i="8"/>
  <c r="C229" i="8"/>
  <c r="J229" i="8"/>
  <c r="G229" i="8"/>
  <c r="D229" i="8"/>
  <c r="I229" i="8"/>
  <c r="L229" i="8"/>
  <c r="J29" i="8"/>
  <c r="H229" i="8"/>
  <c r="E229" i="8"/>
  <c r="K28" i="8"/>
  <c r="K22" i="8"/>
  <c r="G22" i="8"/>
  <c r="M19" i="8"/>
  <c r="J196" i="8"/>
  <c r="I196" i="8"/>
  <c r="L196" i="8"/>
  <c r="K196" i="8"/>
  <c r="H196" i="8"/>
  <c r="G196" i="8"/>
  <c r="D196" i="8"/>
  <c r="C196" i="8"/>
  <c r="J7" i="8"/>
  <c r="H25" i="8"/>
  <c r="C25" i="8"/>
  <c r="D30" i="8"/>
  <c r="I163" i="8"/>
  <c r="G29" i="8"/>
  <c r="E163" i="8"/>
  <c r="L30" i="8"/>
  <c r="H30" i="8"/>
  <c r="M163" i="8"/>
  <c r="F163" i="8"/>
  <c r="F29" i="8"/>
  <c r="K30" i="8"/>
  <c r="J163" i="8"/>
  <c r="G30" i="8"/>
  <c r="L163" i="8"/>
  <c r="K163" i="8"/>
  <c r="H163" i="8"/>
  <c r="G163" i="8"/>
  <c r="D163" i="8"/>
  <c r="C163" i="8"/>
  <c r="F30" i="8"/>
  <c r="C30" i="8"/>
  <c r="I7" i="8"/>
  <c r="K29" i="8"/>
  <c r="C29" i="8"/>
  <c r="M196" i="8"/>
  <c r="J28" i="8"/>
  <c r="I22" i="8"/>
  <c r="F22" i="8"/>
  <c r="E22" i="8"/>
  <c r="C22" i="8"/>
  <c r="M22" i="8"/>
  <c r="M130" i="8"/>
  <c r="J19" i="8"/>
  <c r="F19" i="8"/>
  <c r="J30" i="8"/>
  <c r="E16" i="8"/>
  <c r="I16" i="8"/>
  <c r="G16" i="8"/>
  <c r="K130" i="8"/>
  <c r="K13" i="8"/>
  <c r="G13" i="8"/>
  <c r="I13" i="8"/>
  <c r="E13" i="8"/>
  <c r="C13" i="8"/>
  <c r="J10" i="8"/>
  <c r="I10" i="8"/>
  <c r="F10" i="8"/>
  <c r="E10" i="8"/>
  <c r="L7" i="8"/>
  <c r="D7" i="8"/>
  <c r="C130" i="8"/>
  <c r="H130" i="8"/>
  <c r="K7" i="8"/>
  <c r="G130" i="8"/>
  <c r="F7" i="8"/>
  <c r="D29" i="8"/>
  <c r="H29" i="8"/>
  <c r="L29" i="8"/>
  <c r="E29" i="8"/>
  <c r="I29" i="8"/>
  <c r="M29" i="8"/>
  <c r="F25" i="8"/>
  <c r="J25" i="8"/>
  <c r="E28" i="8"/>
  <c r="I28" i="8"/>
  <c r="E25" i="8"/>
  <c r="I25" i="8"/>
  <c r="F130" i="8"/>
  <c r="J130" i="8"/>
  <c r="E130" i="8"/>
  <c r="I130" i="8"/>
  <c r="E30" i="8"/>
  <c r="I30" i="8"/>
  <c r="M30" i="8"/>
  <c r="E133" i="20"/>
  <c r="E114" i="20"/>
  <c r="E95" i="20"/>
  <c r="C93" i="20"/>
  <c r="E76" i="20"/>
  <c r="E57" i="20"/>
  <c r="E37" i="20"/>
  <c r="E136" i="10"/>
  <c r="E135" i="10"/>
  <c r="E134" i="10"/>
  <c r="E133" i="10"/>
  <c r="E132" i="10"/>
  <c r="E131" i="10"/>
  <c r="E130" i="10"/>
  <c r="E129" i="10"/>
  <c r="E128" i="10"/>
  <c r="E127" i="10"/>
  <c r="E126" i="10"/>
  <c r="C127" i="10"/>
  <c r="C128" i="10"/>
  <c r="C129" i="10"/>
  <c r="C130" i="10"/>
  <c r="C131" i="10"/>
  <c r="C132" i="10"/>
  <c r="C133" i="10"/>
  <c r="C134" i="10"/>
  <c r="C135" i="10"/>
  <c r="C136" i="10"/>
  <c r="C126" i="10"/>
  <c r="E116" i="10"/>
  <c r="E115" i="10"/>
  <c r="E114" i="10"/>
  <c r="E113" i="10"/>
  <c r="E112" i="10"/>
  <c r="E111" i="10"/>
  <c r="E110" i="10"/>
  <c r="E109" i="10"/>
  <c r="E108" i="10"/>
  <c r="E107" i="10"/>
  <c r="E106" i="10"/>
  <c r="C107" i="10"/>
  <c r="C108" i="10"/>
  <c r="C109" i="10"/>
  <c r="C110" i="10"/>
  <c r="C111" i="10"/>
  <c r="C112" i="10"/>
  <c r="C113" i="10"/>
  <c r="C114" i="10"/>
  <c r="C115" i="10"/>
  <c r="C116" i="10"/>
  <c r="C106" i="10"/>
  <c r="E96" i="10"/>
  <c r="E95" i="10"/>
  <c r="E94" i="10"/>
  <c r="E93" i="10"/>
  <c r="E92" i="10"/>
  <c r="E91" i="10"/>
  <c r="E90" i="10"/>
  <c r="E89" i="10"/>
  <c r="E87" i="10"/>
  <c r="E86" i="10"/>
  <c r="C87" i="10"/>
  <c r="C89" i="10"/>
  <c r="C90" i="10"/>
  <c r="C91" i="10"/>
  <c r="C92" i="10"/>
  <c r="C93" i="10"/>
  <c r="C94" i="10"/>
  <c r="C95" i="10"/>
  <c r="C96" i="10"/>
  <c r="C86" i="10"/>
  <c r="E76" i="10"/>
  <c r="E75" i="10"/>
  <c r="E74" i="10"/>
  <c r="E73" i="10"/>
  <c r="E72" i="10"/>
  <c r="E71" i="10"/>
  <c r="E70" i="10"/>
  <c r="E69" i="10"/>
  <c r="E68" i="10"/>
  <c r="E67" i="10"/>
  <c r="E66" i="10"/>
  <c r="C67" i="10"/>
  <c r="C68" i="10"/>
  <c r="C69" i="10"/>
  <c r="C70" i="10"/>
  <c r="C71" i="10"/>
  <c r="C72" i="10"/>
  <c r="C73" i="10"/>
  <c r="C74" i="10"/>
  <c r="C75" i="10"/>
  <c r="C76" i="10"/>
  <c r="C66" i="10"/>
  <c r="E56" i="10"/>
  <c r="E55" i="10"/>
  <c r="E54" i="10"/>
  <c r="E53" i="10"/>
  <c r="E52" i="10"/>
  <c r="E51" i="10"/>
  <c r="E50" i="10"/>
  <c r="E49" i="10"/>
  <c r="E48" i="10"/>
  <c r="E47" i="10"/>
  <c r="E46" i="10"/>
  <c r="C47" i="10"/>
  <c r="C48" i="10"/>
  <c r="C49" i="10"/>
  <c r="C50" i="10"/>
  <c r="C51" i="10"/>
  <c r="C52" i="10"/>
  <c r="C53" i="10"/>
  <c r="C54" i="10"/>
  <c r="C55" i="10"/>
  <c r="C56" i="10"/>
  <c r="C46" i="10"/>
  <c r="E36" i="10"/>
  <c r="E35" i="10"/>
  <c r="E34" i="10"/>
  <c r="E33" i="10"/>
  <c r="E32" i="10"/>
  <c r="E31" i="10"/>
  <c r="E30" i="10"/>
  <c r="E29" i="10"/>
  <c r="E28" i="10"/>
  <c r="E27" i="10"/>
  <c r="E26" i="10"/>
  <c r="C27" i="10"/>
  <c r="C28" i="10"/>
  <c r="C29" i="10"/>
  <c r="C30" i="10"/>
  <c r="C31" i="10"/>
  <c r="C32" i="10"/>
  <c r="C33" i="10"/>
  <c r="C34" i="10"/>
  <c r="C35" i="10"/>
  <c r="C36" i="10"/>
  <c r="C26" i="10"/>
  <c r="L31" i="8" l="1"/>
  <c r="K31" i="8"/>
  <c r="I31" i="8"/>
  <c r="D31" i="8"/>
  <c r="J31" i="8"/>
  <c r="E31" i="8"/>
  <c r="F31" i="8"/>
  <c r="C31" i="8"/>
  <c r="G31" i="8"/>
  <c r="H31" i="8"/>
  <c r="M31" i="8"/>
  <c r="C358" i="29"/>
  <c r="C351" i="29"/>
  <c r="C343" i="29"/>
  <c r="C338" i="29"/>
  <c r="C334" i="29"/>
  <c r="C328" i="29"/>
  <c r="C280" i="29"/>
  <c r="C304" i="29"/>
  <c r="C289" i="29"/>
  <c r="C297" i="29"/>
  <c r="C284" i="29"/>
  <c r="C274" i="29"/>
  <c r="C250" i="29"/>
  <c r="C243" i="29"/>
  <c r="C235" i="29"/>
  <c r="C230" i="29"/>
  <c r="C226" i="29"/>
  <c r="C220" i="29"/>
  <c r="C196" i="29"/>
  <c r="C189" i="29"/>
  <c r="C181" i="29"/>
  <c r="C176" i="29"/>
  <c r="C172" i="29"/>
  <c r="C166" i="29"/>
  <c r="C142" i="29"/>
  <c r="C135" i="29"/>
  <c r="C127" i="29"/>
  <c r="C122" i="29"/>
  <c r="C118" i="29"/>
  <c r="C112" i="29"/>
  <c r="B358" i="29"/>
  <c r="B351" i="29"/>
  <c r="B343" i="29"/>
  <c r="B338" i="29"/>
  <c r="B334" i="29"/>
  <c r="B328" i="29"/>
  <c r="B304" i="29"/>
  <c r="B297" i="29"/>
  <c r="B289" i="29"/>
  <c r="B284" i="29"/>
  <c r="B280" i="29"/>
  <c r="B274" i="29"/>
  <c r="B250" i="29"/>
  <c r="B243" i="29"/>
  <c r="B235" i="29"/>
  <c r="B230" i="29"/>
  <c r="B226" i="29"/>
  <c r="B220" i="29"/>
  <c r="B196" i="29"/>
  <c r="B189" i="29"/>
  <c r="B181" i="29"/>
  <c r="B176" i="29"/>
  <c r="B172" i="29"/>
  <c r="B166" i="29"/>
  <c r="B142" i="29"/>
  <c r="B135" i="29"/>
  <c r="B127" i="29"/>
  <c r="B122" i="29"/>
  <c r="B118" i="29"/>
  <c r="B112" i="29"/>
  <c r="C319" i="29" l="1"/>
  <c r="C321" i="29" s="1"/>
  <c r="C211" i="29"/>
  <c r="C213" i="29" s="1"/>
  <c r="C157" i="29"/>
  <c r="C159" i="29" s="1"/>
  <c r="E159" i="29" s="1"/>
  <c r="C265" i="29"/>
  <c r="C267" i="29" s="1"/>
  <c r="E267" i="29" s="1"/>
  <c r="C373" i="29"/>
  <c r="C375" i="29" s="1"/>
  <c r="E375" i="29" s="1"/>
  <c r="B373" i="29"/>
  <c r="B375" i="29" s="1"/>
  <c r="B319" i="29"/>
  <c r="B321" i="29" s="1"/>
  <c r="B265" i="29"/>
  <c r="B267" i="29" s="1"/>
  <c r="B211" i="29"/>
  <c r="B213" i="29" s="1"/>
  <c r="B157" i="29"/>
  <c r="B159" i="29" s="1"/>
  <c r="E374" i="29"/>
  <c r="E372" i="29"/>
  <c r="E371" i="29"/>
  <c r="E370" i="29"/>
  <c r="E369" i="29"/>
  <c r="E368" i="29"/>
  <c r="E367" i="29"/>
  <c r="E366" i="29"/>
  <c r="E365" i="29"/>
  <c r="E364" i="29"/>
  <c r="E363" i="29"/>
  <c r="E362" i="29"/>
  <c r="E361" i="29"/>
  <c r="E360" i="29"/>
  <c r="E359" i="29"/>
  <c r="E358" i="29"/>
  <c r="E357" i="29"/>
  <c r="E356" i="29"/>
  <c r="E355" i="29"/>
  <c r="E354" i="29"/>
  <c r="E353" i="29"/>
  <c r="E352" i="29"/>
  <c r="E351" i="29"/>
  <c r="E350" i="29"/>
  <c r="E349" i="29"/>
  <c r="E348" i="29"/>
  <c r="E347" i="29"/>
  <c r="E346" i="29"/>
  <c r="E345" i="29"/>
  <c r="E344" i="29"/>
  <c r="E343" i="29"/>
  <c r="E342" i="29"/>
  <c r="E341" i="29"/>
  <c r="E339" i="29"/>
  <c r="E338" i="29"/>
  <c r="E337" i="29"/>
  <c r="E336" i="29"/>
  <c r="E335" i="29"/>
  <c r="E334" i="29"/>
  <c r="E333" i="29"/>
  <c r="E332" i="29"/>
  <c r="E331" i="29"/>
  <c r="E330" i="29"/>
  <c r="E329" i="29"/>
  <c r="E328" i="29"/>
  <c r="E321" i="29"/>
  <c r="E320" i="29"/>
  <c r="E318" i="29"/>
  <c r="E317" i="29"/>
  <c r="E316" i="29"/>
  <c r="E315" i="29"/>
  <c r="E314" i="29"/>
  <c r="E313" i="29"/>
  <c r="E312" i="29"/>
  <c r="E311" i="29"/>
  <c r="E310" i="29"/>
  <c r="E309" i="29"/>
  <c r="E308" i="29"/>
  <c r="E307" i="29"/>
  <c r="E306" i="29"/>
  <c r="E305" i="29"/>
  <c r="E304" i="29"/>
  <c r="E299" i="29"/>
  <c r="E298" i="29"/>
  <c r="E297" i="29"/>
  <c r="E296" i="29"/>
  <c r="E295" i="29"/>
  <c r="E294" i="29"/>
  <c r="E293" i="29"/>
  <c r="E292" i="29"/>
  <c r="E291" i="29"/>
  <c r="E290" i="29"/>
  <c r="E289" i="29"/>
  <c r="E288" i="29"/>
  <c r="E287" i="29"/>
  <c r="E285" i="29"/>
  <c r="E284" i="29"/>
  <c r="E283" i="29"/>
  <c r="E282" i="29"/>
  <c r="E281" i="29"/>
  <c r="E280" i="29"/>
  <c r="E279" i="29"/>
  <c r="E278" i="29"/>
  <c r="E277" i="29"/>
  <c r="E276" i="29"/>
  <c r="E275" i="29"/>
  <c r="E274" i="29"/>
  <c r="E266" i="29"/>
  <c r="E264" i="29"/>
  <c r="E263" i="29"/>
  <c r="E262" i="29"/>
  <c r="E261" i="29"/>
  <c r="E260" i="29"/>
  <c r="E259" i="29"/>
  <c r="E258" i="29"/>
  <c r="E257" i="29"/>
  <c r="E256" i="29"/>
  <c r="E255" i="29"/>
  <c r="E253" i="29"/>
  <c r="E252" i="29"/>
  <c r="E251" i="29"/>
  <c r="E250" i="29"/>
  <c r="E249" i="29"/>
  <c r="E248" i="29"/>
  <c r="E247" i="29"/>
  <c r="E245" i="29"/>
  <c r="E244" i="29"/>
  <c r="E243" i="29"/>
  <c r="E242" i="29"/>
  <c r="E241" i="29"/>
  <c r="E240" i="29"/>
  <c r="E239" i="29"/>
  <c r="E238" i="29"/>
  <c r="E237" i="29"/>
  <c r="E236" i="29"/>
  <c r="E235" i="29"/>
  <c r="E234" i="29"/>
  <c r="E233" i="29"/>
  <c r="E231" i="29"/>
  <c r="E230" i="29"/>
  <c r="E229" i="29"/>
  <c r="E228" i="29"/>
  <c r="E227" i="29"/>
  <c r="E226" i="29"/>
  <c r="E225" i="29"/>
  <c r="E224" i="29"/>
  <c r="E223" i="29"/>
  <c r="E221" i="29"/>
  <c r="E220" i="29"/>
  <c r="E213" i="29"/>
  <c r="E212" i="29"/>
  <c r="E210" i="29"/>
  <c r="E209" i="29"/>
  <c r="E208" i="29"/>
  <c r="E207" i="29"/>
  <c r="E206" i="29"/>
  <c r="E205" i="29"/>
  <c r="E204" i="29"/>
  <c r="E203" i="29"/>
  <c r="E202" i="29"/>
  <c r="E201" i="29"/>
  <c r="E200" i="29"/>
  <c r="E199" i="29"/>
  <c r="E198" i="29"/>
  <c r="E197" i="29"/>
  <c r="E196" i="29"/>
  <c r="E195" i="29"/>
  <c r="E194" i="29"/>
  <c r="E193" i="29"/>
  <c r="E192" i="29"/>
  <c r="E191" i="29"/>
  <c r="E190" i="29"/>
  <c r="E189" i="29"/>
  <c r="E188" i="29"/>
  <c r="E187" i="29"/>
  <c r="E185" i="29"/>
  <c r="E184" i="29"/>
  <c r="E183" i="29"/>
  <c r="E182" i="29"/>
  <c r="E181" i="29"/>
  <c r="E180" i="29"/>
  <c r="E179" i="29"/>
  <c r="E177" i="29"/>
  <c r="E176" i="29"/>
  <c r="E175" i="29"/>
  <c r="E174" i="29"/>
  <c r="E173" i="29"/>
  <c r="E172" i="29"/>
  <c r="E171" i="29"/>
  <c r="E170" i="29"/>
  <c r="E169" i="29"/>
  <c r="E168" i="29"/>
  <c r="E167" i="29"/>
  <c r="E166" i="29"/>
  <c r="E158"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04" i="29"/>
  <c r="E102" i="29"/>
  <c r="E101" i="29"/>
  <c r="E100" i="29"/>
  <c r="E99" i="29"/>
  <c r="E98" i="29"/>
  <c r="E97" i="29"/>
  <c r="E96" i="29"/>
  <c r="E95" i="29"/>
  <c r="E94" i="29"/>
  <c r="E93" i="29"/>
  <c r="E92" i="29"/>
  <c r="E91" i="29"/>
  <c r="E90" i="29"/>
  <c r="E89" i="29"/>
  <c r="E87" i="29"/>
  <c r="E86" i="29"/>
  <c r="E85" i="29"/>
  <c r="E84" i="29"/>
  <c r="E83" i="29"/>
  <c r="E82" i="29"/>
  <c r="E80" i="29"/>
  <c r="E79" i="29"/>
  <c r="E78" i="29"/>
  <c r="E77" i="29"/>
  <c r="E76" i="29"/>
  <c r="E75" i="29"/>
  <c r="E74" i="29"/>
  <c r="E72" i="29"/>
  <c r="E71" i="29"/>
  <c r="E70" i="29"/>
  <c r="E69" i="29"/>
  <c r="E67" i="29"/>
  <c r="E66" i="29"/>
  <c r="E65" i="29"/>
  <c r="E63" i="29"/>
  <c r="E62" i="29"/>
  <c r="E61" i="29"/>
  <c r="E60" i="29"/>
  <c r="E59" i="29"/>
  <c r="C88" i="29"/>
  <c r="E88" i="29" s="1"/>
  <c r="B88" i="29"/>
  <c r="C81" i="29"/>
  <c r="B81" i="29"/>
  <c r="C73" i="29"/>
  <c r="B73" i="29"/>
  <c r="C68" i="29"/>
  <c r="B68" i="29"/>
  <c r="C64" i="29"/>
  <c r="B64" i="29"/>
  <c r="C58" i="29"/>
  <c r="B58" i="29"/>
  <c r="E319" i="29" l="1"/>
  <c r="E211" i="29"/>
  <c r="E373" i="29"/>
  <c r="E157" i="29"/>
  <c r="E265" i="29"/>
  <c r="E58" i="29"/>
  <c r="E81" i="29"/>
  <c r="B103" i="29"/>
  <c r="C103" i="29"/>
  <c r="E73" i="29"/>
  <c r="E68" i="29"/>
  <c r="E64" i="29"/>
  <c r="C89" i="5"/>
  <c r="B89" i="5"/>
  <c r="C82" i="5"/>
  <c r="B82" i="5"/>
  <c r="C74" i="5"/>
  <c r="B74" i="5"/>
  <c r="C69" i="5"/>
  <c r="B69" i="5"/>
  <c r="C65" i="5"/>
  <c r="B65" i="5"/>
  <c r="C59" i="5"/>
  <c r="B59" i="5"/>
  <c r="C105" i="29" l="1"/>
  <c r="E103" i="29"/>
  <c r="B105" i="29"/>
  <c r="E105" i="29" l="1"/>
</calcChain>
</file>

<file path=xl/sharedStrings.xml><?xml version="1.0" encoding="utf-8"?>
<sst xmlns="http://schemas.openxmlformats.org/spreadsheetml/2006/main" count="2708" uniqueCount="287">
  <si>
    <t>06. USLD</t>
  </si>
  <si>
    <t>04. EHPA (non EHPAD)</t>
  </si>
  <si>
    <t>03. EHPAD privés à but lucratif</t>
  </si>
  <si>
    <t>02. EHPAD privés à but non lucratif</t>
  </si>
  <si>
    <t>-</t>
  </si>
  <si>
    <t>% de femmes</t>
  </si>
  <si>
    <t>Femmes</t>
  </si>
  <si>
    <t>Hommes</t>
  </si>
  <si>
    <t>Total</t>
  </si>
  <si>
    <t>Non-renseigné</t>
  </si>
  <si>
    <t>Sexe</t>
  </si>
  <si>
    <t>Effectifs</t>
  </si>
  <si>
    <t>Non renseigné</t>
  </si>
  <si>
    <t>ENSEMBLE</t>
  </si>
  <si>
    <t xml:space="preserve">Ensemble des établissements </t>
  </si>
  <si>
    <t>Moins de 
25 ans</t>
  </si>
  <si>
    <t>Personnel de direction</t>
  </si>
  <si>
    <t>Ensemble</t>
  </si>
  <si>
    <t>Personnel des services généraux</t>
  </si>
  <si>
    <t>Personnel d'encadrement</t>
  </si>
  <si>
    <t>Personnel éducatif, pédagogique, social et d'animation</t>
  </si>
  <si>
    <t>Personnel médical</t>
  </si>
  <si>
    <t>Psychologue, personnel paramédical ou soignant</t>
  </si>
  <si>
    <t>Agent de service hospitalier ou agent de service</t>
  </si>
  <si>
    <t xml:space="preserve">EHPAD publics </t>
  </si>
  <si>
    <t>Logements-foyers</t>
  </si>
  <si>
    <t>Pourcentages</t>
  </si>
  <si>
    <t>Équivalents temps plein (ETP)</t>
  </si>
  <si>
    <t>PERSONNEL DES SERVICES GÉNÉRAUX</t>
  </si>
  <si>
    <t>PERSONNEL D'ENCADREMENT</t>
  </si>
  <si>
    <t>PERSONNEL EDUCATIF, PEDAGOGIQUE, SOCIAL ET D'ANIMATION</t>
  </si>
  <si>
    <t>PERSONNEL MEDICAL</t>
  </si>
  <si>
    <t>PSYCHOLOGUE, PERSONNEL PARAMEDICAL OU SOIGNANT</t>
  </si>
  <si>
    <t>AGENT DE SERVICE HOSPITALIER (PUBLIC) OU AGENT DE SERVICE (PRIVÉ)</t>
  </si>
  <si>
    <t xml:space="preserve">Diplôme ou corps statutaire correspondant à la fonction principale exercée </t>
  </si>
  <si>
    <t>Directeur</t>
  </si>
  <si>
    <t>Médecin-Directeur</t>
  </si>
  <si>
    <t>Animateur social</t>
  </si>
  <si>
    <t>DEJEPS (diplôme d'Etat de la jeunesse, de l'éducation populaire et du sport) ou DEFA (diplôme d’État relatif aux fonctions d’animation)</t>
  </si>
  <si>
    <t xml:space="preserve">EHPAD publics  </t>
  </si>
  <si>
    <t>Médecin coordonnateur</t>
  </si>
  <si>
    <t>Capacité de gérontologie</t>
  </si>
  <si>
    <t>Aucun de ces diplômes</t>
  </si>
  <si>
    <t>BEP (brevet d'études professionnelles) "Carrières sanitaires et sociales"</t>
  </si>
  <si>
    <t>BEPA (Brevet d'études professionnelles agricoles) "Services", spécialité services aux personnes</t>
  </si>
  <si>
    <t>Titre professionnel d'assistant de vie aux familles</t>
  </si>
  <si>
    <t>Diplôme de niveau IV (Niveau brevet professionnel, brevet de technicien, baccalauréat général, professionnel ou technologique)</t>
  </si>
  <si>
    <t>Autre diplôme de niveau V (Niveau BEP, CAP, certificat de formation professionnelle des adultes du premier degré)</t>
  </si>
  <si>
    <t>Autre diplôme relatif à l'intervention sociale</t>
  </si>
  <si>
    <t>Aucun diplôme relatif à l'intervention sociale</t>
  </si>
  <si>
    <t>45 ans et 6 mois</t>
  </si>
  <si>
    <t>44 ans et 4 mois</t>
  </si>
  <si>
    <t>45 ans et 2 mois</t>
  </si>
  <si>
    <t>45 ans et 5 mois</t>
  </si>
  <si>
    <t>40 ans et 6 mois</t>
  </si>
  <si>
    <t>41 ans et 11 mois</t>
  </si>
  <si>
    <t>42 ans et 1 mois</t>
  </si>
  <si>
    <t>54 ans et 9 mois</t>
  </si>
  <si>
    <t>46 ans et 7 mois</t>
  </si>
  <si>
    <t>45 ans et 9 mois</t>
  </si>
  <si>
    <t>48 ans et 11 mois</t>
  </si>
  <si>
    <t>41 ans et 1 mois</t>
  </si>
  <si>
    <t>44 ans et 9 mois</t>
  </si>
  <si>
    <t>47 ans et 8 mois</t>
  </si>
  <si>
    <t>EHPAD publics</t>
  </si>
  <si>
    <t>EHPAD privés à but non lucratif</t>
  </si>
  <si>
    <t>EHPAD privés à but lucratif</t>
  </si>
  <si>
    <t>Moins de 1 an</t>
  </si>
  <si>
    <t>1 à 2 ans</t>
  </si>
  <si>
    <t>3 à 4 ans</t>
  </si>
  <si>
    <t>10 ans et plus</t>
  </si>
  <si>
    <t>5 à 9 ans</t>
  </si>
  <si>
    <t>Ensemble des établissements</t>
  </si>
  <si>
    <t>EHPA non EHPAD</t>
  </si>
  <si>
    <t>de jour</t>
  </si>
  <si>
    <t>de nuit</t>
  </si>
  <si>
    <t>en alternance</t>
  </si>
  <si>
    <t>Travail</t>
  </si>
  <si>
    <t>dont infirmier diplômé d'Etat</t>
  </si>
  <si>
    <t>dont aide-soignant</t>
  </si>
  <si>
    <t>Sommaire</t>
  </si>
  <si>
    <t xml:space="preserve">EHPA non EHPAD </t>
  </si>
  <si>
    <t>Unités de soins de longue durée</t>
  </si>
  <si>
    <t>Total répondants</t>
  </si>
  <si>
    <t>en %</t>
  </si>
  <si>
    <t xml:space="preserve">Total  </t>
  </si>
  <si>
    <t>Personnel en effectifs</t>
  </si>
  <si>
    <t>Personnel en ETP</t>
  </si>
  <si>
    <t>Fonction principale exercée</t>
  </si>
  <si>
    <t>Taux d'encadrement* pour 100 places</t>
  </si>
  <si>
    <t>Fonction principale exercée
(catégories agrégées)</t>
  </si>
  <si>
    <t>25 à 29 ans</t>
  </si>
  <si>
    <t>30 à 34 ans</t>
  </si>
  <si>
    <t>35 à 39 ans</t>
  </si>
  <si>
    <t>40 à 44 ans</t>
  </si>
  <si>
    <t>45 à 49 ans</t>
  </si>
  <si>
    <t>50 à 54 ans</t>
  </si>
  <si>
    <t>55 à 59 ans</t>
  </si>
  <si>
    <t>60 à 64 ans</t>
  </si>
  <si>
    <t>65 ans ou plus</t>
  </si>
  <si>
    <t>Personnel éducatif, pédagogique,
social et d'animation</t>
  </si>
  <si>
    <t>Psychologue, personnel paramédical
ou soignant</t>
  </si>
  <si>
    <t>Agent de service hospitalier 
ou agent de service</t>
  </si>
  <si>
    <t>Psychologue, personnel paramédical 
ou soignant</t>
  </si>
  <si>
    <r>
      <t xml:space="preserve">Directeur adjoint, Attaché de direction, </t>
    </r>
    <r>
      <rPr>
        <b/>
        <sz val="8"/>
        <rFont val="Calibri"/>
        <family val="2"/>
      </rPr>
      <t>É</t>
    </r>
    <r>
      <rPr>
        <b/>
        <sz val="8"/>
        <rFont val="Arial"/>
        <family val="2"/>
      </rPr>
      <t>conome</t>
    </r>
  </si>
  <si>
    <t xml:space="preserve"> EHPAD privés à but non lucratif </t>
  </si>
  <si>
    <t xml:space="preserve"> EHPAD privés à but non lucratif</t>
  </si>
  <si>
    <t xml:space="preserve">ENSEMBLE </t>
  </si>
  <si>
    <t>Fonction principale exercée
 (catégories agrégées)</t>
  </si>
  <si>
    <t>Autre diplôme de niveau I  (Niveau supérieur à la maîtrise / master 1)</t>
  </si>
  <si>
    <t>Autre diplôme de niveau II (Niveau comparable à celui de la licence ou de la maîtrise / master 1)</t>
  </si>
  <si>
    <t>Diplôme de niveau V (Niveau BEP, CAP, certificat de formation professionnelle des adultes du premier degré)</t>
  </si>
  <si>
    <r>
      <rPr>
        <b/>
        <sz val="8"/>
        <rFont val="Arial"/>
        <family val="2"/>
      </rPr>
      <t>Champ :</t>
    </r>
    <r>
      <rPr>
        <sz val="8"/>
        <rFont val="Arial"/>
        <family val="2"/>
      </rPr>
      <t xml:space="preserve"> Établissements d'hébergement pour personnes âgées, hors centres d'accueil de jour, France métropolitaine + DROM (hors Mayotte).</t>
    </r>
  </si>
  <si>
    <r>
      <rPr>
        <b/>
        <sz val="8"/>
        <rFont val="Arial"/>
        <family val="2"/>
      </rPr>
      <t>Champ :</t>
    </r>
    <r>
      <rPr>
        <sz val="8"/>
        <rFont val="Arial"/>
        <family val="2"/>
      </rPr>
      <t xml:space="preserve"> </t>
    </r>
    <r>
      <rPr>
        <sz val="8"/>
        <rFont val="Calibri"/>
        <family val="2"/>
      </rPr>
      <t>É</t>
    </r>
    <r>
      <rPr>
        <sz val="8"/>
        <rFont val="Arial"/>
        <family val="2"/>
      </rPr>
      <t>tablissements d'hébergement pour personnes âgées, hors centres d'accueil de jour, France métropolitaine + DROM (hors Mayotte).</t>
    </r>
  </si>
  <si>
    <t>Tableau 4. Âge moyen du personnel par type de fonction selon la catégorie d'établissements</t>
  </si>
  <si>
    <r>
      <rPr>
        <b/>
        <u/>
        <sz val="10"/>
        <rFont val="Arial"/>
        <family val="2"/>
      </rPr>
      <t>Note</t>
    </r>
    <r>
      <rPr>
        <sz val="10"/>
        <rFont val="Arial"/>
        <family val="2"/>
      </rPr>
      <t xml:space="preserve"> : Les chiffres présentés n'ont pas été arrondis afin de permettre à l'utilisateur de réaliser, avec plus de précision, des calculs de fréquences. Toutefois, il est conseillé d'arrondir les données à la centaine lorsque celles-ci sont diffusées en valeur absolue. </t>
    </r>
  </si>
  <si>
    <t>Oui</t>
  </si>
  <si>
    <t>Non</t>
  </si>
  <si>
    <t>L'établissement emploie-t-il ?</t>
  </si>
  <si>
    <t>EHPA (non EHPAD)</t>
  </si>
  <si>
    <t>USLD</t>
  </si>
  <si>
    <t>Catégorie d'établissements</t>
  </si>
  <si>
    <t>du personnel intérimaire</t>
  </si>
  <si>
    <t>des aides-soignantes en intérim</t>
  </si>
  <si>
    <t>des infirmiers en intérim</t>
  </si>
  <si>
    <t>d'autres personnels en intérim</t>
  </si>
  <si>
    <t>L'établissement déclare rencontrer des difficultés de recrutement</t>
  </si>
  <si>
    <t>L'établissement déclare avoir au moins  un professionnel présent sur place 24h/24 et 7j/7</t>
  </si>
  <si>
    <t>Caractéristiques du personnel travaillant en établissement d'hébergement pour personnes âgées en 2019</t>
  </si>
  <si>
    <r>
      <t xml:space="preserve">Ce fichier présente les caractéristiques du personnel travaillant en établissement pour personnes âgées </t>
    </r>
    <r>
      <rPr>
        <b/>
        <sz val="10"/>
        <rFont val="Arial"/>
        <family val="2"/>
      </rPr>
      <t>au 31 décembre 2019</t>
    </r>
    <r>
      <rPr>
        <sz val="10"/>
        <rFont val="Arial"/>
        <family val="2"/>
      </rPr>
      <t>.</t>
    </r>
  </si>
  <si>
    <t>Source : Enquête EHPA 2019, DREES.</t>
  </si>
  <si>
    <r>
      <t xml:space="preserve"> </t>
    </r>
    <r>
      <rPr>
        <sz val="11"/>
        <rFont val="Calibri"/>
        <family val="2"/>
        <scheme val="minor"/>
      </rPr>
      <t xml:space="preserve">La page de présentation de l'enquête est consultable à l'adresse suivante : </t>
    </r>
    <r>
      <rPr>
        <u/>
        <sz val="11"/>
        <color theme="10"/>
        <rFont val="Calibri"/>
        <family val="2"/>
        <scheme val="minor"/>
      </rPr>
      <t xml:space="preserve">
https://drees.solidarites-sante.gouv.fr/sources-outils-et-enquetes/07-lenquete-aupres-des-etablissements-dhebergement-pour-personnes-agees</t>
    </r>
  </si>
  <si>
    <r>
      <rPr>
        <b/>
        <sz val="8"/>
        <rFont val="Arial"/>
        <family val="2"/>
      </rPr>
      <t>Source :</t>
    </r>
    <r>
      <rPr>
        <sz val="8"/>
        <rFont val="Arial"/>
        <family val="2"/>
      </rPr>
      <t xml:space="preserve"> Enquête EHPA 2019, DREES.</t>
    </r>
  </si>
  <si>
    <t xml:space="preserve">L’établissement encadre des stages pratiques
(ensemble des stages, rémunérés ou non, hors stagiaires fonctionnaires) </t>
  </si>
  <si>
    <t>Résidences autonomie</t>
  </si>
  <si>
    <t>L'établissement accueille des jeunes volontaires en service civique</t>
  </si>
  <si>
    <t>Des personnes bénévoles interviennent dans l’établissement
(hors membres du conseil d’administration)</t>
  </si>
  <si>
    <t xml:space="preserve">L'astreinte est mutualisée entre plusieurs établissements </t>
  </si>
  <si>
    <t>Une astreinte d’infirmier assurée la nuit 7j/7</t>
  </si>
  <si>
    <t>Au moins un aide-soignant présent 24h/24 et 7j/7</t>
  </si>
  <si>
    <t>Au moins un infirmier présent sur place 24h/24 et 7j/7</t>
  </si>
  <si>
    <r>
      <rPr>
        <b/>
        <sz val="8"/>
        <rFont val="Arial"/>
        <family val="2"/>
      </rPr>
      <t>Champ :</t>
    </r>
    <r>
      <rPr>
        <sz val="8"/>
        <rFont val="Arial"/>
        <family val="2"/>
      </rPr>
      <t xml:space="preserve"> Établissements d'hébergement pour personnes âgées, hors centres d'accueil de jour, </t>
    </r>
    <r>
      <rPr>
        <sz val="8"/>
        <rFont val="Arial"/>
        <family val="2"/>
      </rPr>
      <t xml:space="preserve"> France métropolitaine + DROM (hors Mayotte).</t>
    </r>
  </si>
  <si>
    <r>
      <rPr>
        <b/>
        <sz val="8"/>
        <rFont val="Arial"/>
        <family val="2"/>
      </rPr>
      <t>Champ :</t>
    </r>
    <r>
      <rPr>
        <sz val="8"/>
        <rFont val="Arial"/>
        <family val="2"/>
      </rPr>
      <t xml:space="preserve"> Établissements d'hébergement pour personnes âgées, hors centres d'accueil de jour, </t>
    </r>
    <r>
      <rPr>
        <sz val="8"/>
        <rFont val="Arial"/>
        <family val="2"/>
      </rPr>
      <t>France métropolitaine + DROM (hors Mayotte).</t>
    </r>
  </si>
  <si>
    <t>L’établissement fait appel à une société de sous-traitance pour les activités de ménage</t>
  </si>
  <si>
    <t>L’établissement fait appel à une société de sous-traitance pour les activités de blanchisserie</t>
  </si>
  <si>
    <t>L’établissement fait appel à une société de sous-traitance pour les activités de cuisine</t>
  </si>
  <si>
    <t>L’établissement fait appel à une société de sous-traitance pour les activités d'entretien extérieur</t>
  </si>
  <si>
    <t xml:space="preserve">Directeur </t>
  </si>
  <si>
    <t>Médecin directeur</t>
  </si>
  <si>
    <t>Directeur adjoint, attaché de direction, économe</t>
  </si>
  <si>
    <t xml:space="preserve">Agent administratif et personnel de bureau (secrétaire, standardiste, hôtesse d'accueil, personnel informatique, comptable …) </t>
  </si>
  <si>
    <t xml:space="preserve">Autre personnel de direction, de gestion ou d'administration </t>
  </si>
  <si>
    <t>PERSONNEL DE DIRECTION, DE GESTION ET D'ADMINISTRATION</t>
  </si>
  <si>
    <t xml:space="preserve">Ouvrier professionnel (plombier, électricien, jardinier, cuisinier …) </t>
  </si>
  <si>
    <t xml:space="preserve">Agent de service général (agent de buanderie, agent de cuisine …) </t>
  </si>
  <si>
    <t xml:space="preserve">Autre personnel des services généraux </t>
  </si>
  <si>
    <t>Cadre infirmier</t>
  </si>
  <si>
    <t xml:space="preserve">Cadre infirmier psychiatrique </t>
  </si>
  <si>
    <t>Cadre paramédical non infirmier</t>
  </si>
  <si>
    <t>Cadre socio-éducatif ou autre cadre social</t>
  </si>
  <si>
    <t>Éducateur spécialisé</t>
  </si>
  <si>
    <t>Moniteur-éducateur</t>
  </si>
  <si>
    <t>Accompagnant éducatif et social (ex AMP et AVS)</t>
  </si>
  <si>
    <t>Assistant de service social</t>
  </si>
  <si>
    <t>Conseiller en économie sociale familiale</t>
  </si>
  <si>
    <t>Autre personnel éducatif, pédagogique et social</t>
  </si>
  <si>
    <t xml:space="preserve">Médecin généraliste </t>
  </si>
  <si>
    <t>Gériatre</t>
  </si>
  <si>
    <t>Psychiatre</t>
  </si>
  <si>
    <t xml:space="preserve">Autre médecin spécialiste </t>
  </si>
  <si>
    <t>Autre personnel médical (orthophoniste, orthoptiste,…)</t>
  </si>
  <si>
    <t xml:space="preserve">Psychologue </t>
  </si>
  <si>
    <t>Infirmier coordonnateur</t>
  </si>
  <si>
    <t xml:space="preserve">Infirmier diplômé d'État </t>
  </si>
  <si>
    <t>Infirmier psychiatrique</t>
  </si>
  <si>
    <t xml:space="preserve">Masseur-kinésithérapeute </t>
  </si>
  <si>
    <t xml:space="preserve">Ergothérapeute </t>
  </si>
  <si>
    <t>Pédicure-Podologue</t>
  </si>
  <si>
    <t xml:space="preserve">Psychomotricien, rééducateur en psychomotricité </t>
  </si>
  <si>
    <t>Intervenant en activité physique adaptée</t>
  </si>
  <si>
    <t>Diététicien</t>
  </si>
  <si>
    <t>Aide-soignant non assistant de soins en gérontologie</t>
  </si>
  <si>
    <t>Aide-soignant assistant de soins en gérontologie</t>
  </si>
  <si>
    <t>Autre personnel paramédical</t>
  </si>
  <si>
    <r>
      <rPr>
        <b/>
        <sz val="8"/>
        <rFont val="Arial"/>
        <family val="2"/>
      </rPr>
      <t>Source :</t>
    </r>
    <r>
      <rPr>
        <sz val="8"/>
        <rFont val="Arial"/>
        <family val="2"/>
      </rPr>
      <t xml:space="preserve"> DREES, Enquête EHPA 2019.</t>
    </r>
  </si>
  <si>
    <t>46 ans et 4 mois</t>
  </si>
  <si>
    <t>43 ans et 4 mois</t>
  </si>
  <si>
    <t>41 ans et 7 mois</t>
  </si>
  <si>
    <t>41 ans et 8 mois</t>
  </si>
  <si>
    <t>43 ans et 5 mois</t>
  </si>
  <si>
    <t>45 ans et  momis</t>
  </si>
  <si>
    <t>46 ans</t>
  </si>
  <si>
    <t>42 ans et 4 mois</t>
  </si>
  <si>
    <t>55 ans et 6 mois</t>
  </si>
  <si>
    <t>42 ans et 9 mois</t>
  </si>
  <si>
    <t xml:space="preserve">Tableau 4. Âge moyen du personnel par type de fonction selon la catégorie d'établissements </t>
  </si>
  <si>
    <t>41 ans et 10 mois</t>
  </si>
  <si>
    <t>43 ans et 8 mois</t>
  </si>
  <si>
    <t>44 ans et 8 mois</t>
  </si>
  <si>
    <t>55 ans et 11 mois</t>
  </si>
  <si>
    <t>39 ans et 4 mois</t>
  </si>
  <si>
    <t>40 ans et 9 mois</t>
  </si>
  <si>
    <t>46 ans et 9 mois</t>
  </si>
  <si>
    <t>57 ans</t>
  </si>
  <si>
    <t>42 ans et 8 mois</t>
  </si>
  <si>
    <t>44 ans</t>
  </si>
  <si>
    <t>47 ans et 10 mois</t>
  </si>
  <si>
    <t>54 ans et 7 mois</t>
  </si>
  <si>
    <t>45 ans et 8 mois</t>
  </si>
  <si>
    <t>47 ans et 9 mois</t>
  </si>
  <si>
    <t>48 ans et 3 mois</t>
  </si>
  <si>
    <t>43 ans et 11 mois</t>
  </si>
  <si>
    <t>50 ans et 11 mois</t>
  </si>
  <si>
    <t>41 ans et 3 mois</t>
  </si>
  <si>
    <t>45 ans et 10 mois</t>
  </si>
  <si>
    <t>42 ans et 3 mois</t>
  </si>
  <si>
    <t>42 ans et 10 mois</t>
  </si>
  <si>
    <t>Titulaire (hors personnel médical de la fonction publique)</t>
  </si>
  <si>
    <t xml:space="preserve">Stagiaire ou fonctionnaire-élève </t>
  </si>
  <si>
    <t>Personnel médical de la fonction publique</t>
  </si>
  <si>
    <t>CDI (hors emploi aidé)</t>
  </si>
  <si>
    <t xml:space="preserve">CDD (hors emploi aidé) </t>
  </si>
  <si>
    <t xml:space="preserve">Vacation </t>
  </si>
  <si>
    <t>Intérim</t>
  </si>
  <si>
    <t>Contrat d'apprentissage et de professionnalisation</t>
  </si>
  <si>
    <t>Contrat "parcours emploi compétences" (ex contrats aidés)</t>
  </si>
  <si>
    <t>Autre contrat</t>
  </si>
  <si>
    <t>Statut ou type de contrat</t>
  </si>
  <si>
    <t xml:space="preserve">CAFDES (certificat d'aptitude aux fonctions de directeur d'établissement ou service d'intervention sociale) </t>
  </si>
  <si>
    <t>Corps des DH (Directeurs d’hôpital), D3S ou DESSMS (Directeur d’établissement sanitaire, social et médico-social)</t>
  </si>
  <si>
    <t xml:space="preserve">CAFERUIS (certificat d'aptitude aux fonctions d'encadrement et de responsable d'unité d'intervention sociale) </t>
  </si>
  <si>
    <t>DEIS (Diplôme d’État ingénierie sociale)</t>
  </si>
  <si>
    <t>DSTS (Diplôme supérieur en travail social)</t>
  </si>
  <si>
    <t>Diplôme de niveau III (Niveau DUT, BTS ou fin de premier cycle de l’enseignement supérieur)</t>
  </si>
  <si>
    <t>DUT carrière sociale option « animation sociale et socioculturelle »</t>
  </si>
  <si>
    <t>BEATEP (brevet d’État d’animateur technicien de l’éducation populaire et de la jeunesse) ou BPJEPS (brevet professionnel de la jeunesse, de l’éducation populaire et du sport)</t>
  </si>
  <si>
    <t>Autres diplômes ou brevets relatifs à l’animation</t>
  </si>
  <si>
    <t>Aucun diplôme ou brevet relatif à l’animation</t>
  </si>
  <si>
    <t>Diplôme d’études spécialisées complémentaires de gériatrie</t>
  </si>
  <si>
    <t>Diplôme d’université de médecin coordonnateur d’établissement d’hébergement pour personnes âgées dépendantes</t>
  </si>
  <si>
    <t>Attestation de formation continue (au sens de l’article D312 – 157 du Code de l’action sociale et des familles)</t>
  </si>
  <si>
    <t>DEAVS (diplôme d'État d'Auxiliaire de Vie Sociale) ou CAFAD (certificat d’aptitude aux fonctions d’aide à domicile)</t>
  </si>
  <si>
    <t xml:space="preserve">DEAMP (diplôme d'État d'Aide médico-psychologique) ou CAFAMP (certificat d'aptitude aux fonctions d'Aide médico-psychologique) </t>
  </si>
  <si>
    <t>DEAES (diplôme d'Etat d’accompagnant éducatif et social)</t>
  </si>
  <si>
    <t>Diplôme d'État d’aide-soignant (DEAS) ou Diplôme professionnel d'aide-soignant (DPAS)</t>
  </si>
  <si>
    <t>Accompagnant éducatif et social</t>
  </si>
  <si>
    <t>Ensemble EHPA, USLD et Ehpad</t>
  </si>
  <si>
    <t>45 ans et 1 mois</t>
  </si>
  <si>
    <t>47 ans et 3 mois</t>
  </si>
  <si>
    <t>43 ans et 1 mois</t>
  </si>
  <si>
    <t>41 ans</t>
  </si>
  <si>
    <t>42 ans et 2 mois</t>
  </si>
  <si>
    <t>Tableau 16 B. Distribution des établissements selon qu'ils disposent d'au moins un infirmier ou d'un aide-soignant ou aide médico-psychologique présent 24h/24 et 7 j/7 selon la catégorie d'établissements</t>
  </si>
  <si>
    <t>Tableau 16 C. Distribution des établissements selon qu'ils disposent d'une astreinte d'infirmier 7 j/7, mutualisée ou non, selon la catégorie d'établissements</t>
  </si>
  <si>
    <r>
      <rPr>
        <b/>
        <sz val="8"/>
        <rFont val="Arial"/>
        <family val="2"/>
      </rPr>
      <t>Champ :</t>
    </r>
    <r>
      <rPr>
        <sz val="8"/>
        <rFont val="Arial"/>
        <family val="2"/>
      </rPr>
      <t xml:space="preserve"> </t>
    </r>
    <r>
      <rPr>
        <sz val="8"/>
        <rFont val="Calibri"/>
        <family val="2"/>
      </rPr>
      <t>É</t>
    </r>
    <r>
      <rPr>
        <sz val="8"/>
        <rFont val="Arial"/>
        <family val="2"/>
      </rPr>
      <t>tablissements d'hébergement pour personnes âgées dépendantes privés à but non lucratif, France métropolitaine + DROM (hors Mayotte).</t>
    </r>
  </si>
  <si>
    <r>
      <rPr>
        <b/>
        <sz val="8"/>
        <rFont val="Arial"/>
        <family val="2"/>
      </rPr>
      <t>Champ :</t>
    </r>
    <r>
      <rPr>
        <sz val="8"/>
        <rFont val="Arial"/>
        <family val="2"/>
      </rPr>
      <t xml:space="preserve"> </t>
    </r>
    <r>
      <rPr>
        <sz val="8"/>
        <rFont val="Calibri"/>
        <family val="2"/>
      </rPr>
      <t>É</t>
    </r>
    <r>
      <rPr>
        <sz val="8"/>
        <rFont val="Arial"/>
        <family val="2"/>
      </rPr>
      <t>tablissements d'hébergement pour personnes âgées dépendantes publics, France métropolitaine + DROM (hors Mayotte).</t>
    </r>
  </si>
  <si>
    <r>
      <rPr>
        <b/>
        <sz val="8"/>
        <rFont val="Arial"/>
        <family val="2"/>
      </rPr>
      <t>Champ :</t>
    </r>
    <r>
      <rPr>
        <sz val="8"/>
        <rFont val="Arial"/>
        <family val="2"/>
      </rPr>
      <t xml:space="preserve"> </t>
    </r>
    <r>
      <rPr>
        <sz val="8"/>
        <rFont val="Calibri"/>
        <family val="2"/>
      </rPr>
      <t>É</t>
    </r>
    <r>
      <rPr>
        <sz val="8"/>
        <rFont val="Arial"/>
        <family val="2"/>
      </rPr>
      <t>tablissements d'hébergement pour personnes âgées dépendantes privés à but lucratif, France métropolitaine + DROM (hors Mayotte).</t>
    </r>
  </si>
  <si>
    <r>
      <rPr>
        <b/>
        <sz val="8"/>
        <rFont val="Arial"/>
        <family val="2"/>
      </rPr>
      <t>Champ :</t>
    </r>
    <r>
      <rPr>
        <sz val="8"/>
        <rFont val="Arial"/>
        <family val="2"/>
      </rPr>
      <t xml:space="preserve"> </t>
    </r>
    <r>
      <rPr>
        <sz val="8"/>
        <rFont val="Calibri"/>
        <family val="2"/>
      </rPr>
      <t>É</t>
    </r>
    <r>
      <rPr>
        <sz val="8"/>
        <rFont val="Arial"/>
        <family val="2"/>
      </rPr>
      <t>tablissements d'hébergement pour personnes âgées non Ehpad, France métropolitaine + DROM (hors Mayotte).</t>
    </r>
  </si>
  <si>
    <r>
      <rPr>
        <b/>
        <sz val="8"/>
        <rFont val="Arial"/>
        <family val="2"/>
      </rPr>
      <t>Champ :</t>
    </r>
    <r>
      <rPr>
        <sz val="8"/>
        <rFont val="Arial"/>
        <family val="2"/>
      </rPr>
      <t xml:space="preserve"> </t>
    </r>
    <r>
      <rPr>
        <sz val="8"/>
        <rFont val="Calibri"/>
        <family val="2"/>
      </rPr>
      <t>Résidences autonomie</t>
    </r>
    <r>
      <rPr>
        <sz val="8"/>
        <rFont val="Arial"/>
        <family val="2"/>
      </rPr>
      <t>, France métropolitaine + DROM (hors Mayotte).</t>
    </r>
  </si>
  <si>
    <r>
      <rPr>
        <b/>
        <sz val="8"/>
        <rFont val="Arial"/>
        <family val="2"/>
      </rPr>
      <t>Champ :</t>
    </r>
    <r>
      <rPr>
        <sz val="8"/>
        <rFont val="Arial"/>
        <family val="2"/>
      </rPr>
      <t xml:space="preserve"> </t>
    </r>
    <r>
      <rPr>
        <sz val="8"/>
        <rFont val="Calibri"/>
        <family val="2"/>
      </rPr>
      <t>Établissements de soins de longue durée et hôpitaux ayant une activité de soins de longue durée</t>
    </r>
    <r>
      <rPr>
        <sz val="8"/>
        <rFont val="Arial"/>
        <family val="2"/>
      </rPr>
      <t>, France métropolitaine + DROM (hors Mayotte).</t>
    </r>
  </si>
  <si>
    <r>
      <rPr>
        <b/>
        <sz val="8"/>
        <rFont val="Arial"/>
        <family val="2"/>
      </rPr>
      <t>Champ :</t>
    </r>
    <r>
      <rPr>
        <sz val="8"/>
        <rFont val="Arial"/>
        <family val="2"/>
      </rPr>
      <t xml:space="preserve"> Établissements d'hébergement pour personnes âgées dépendantes publics, France métropolitaine + DROM (hors Mayotte).</t>
    </r>
  </si>
  <si>
    <r>
      <rPr>
        <b/>
        <sz val="8"/>
        <rFont val="Arial"/>
        <family val="2"/>
      </rPr>
      <t>Champ :</t>
    </r>
    <r>
      <rPr>
        <sz val="8"/>
        <rFont val="Arial"/>
        <family val="2"/>
      </rPr>
      <t xml:space="preserve"> Établissements d'hébergement pour personnes âgées dépendantes privés à but non lucratif, France métropolitaine + DROM (hors Mayotte).</t>
    </r>
  </si>
  <si>
    <r>
      <rPr>
        <b/>
        <sz val="8"/>
        <rFont val="Arial"/>
        <family val="2"/>
      </rPr>
      <t>Champ :</t>
    </r>
    <r>
      <rPr>
        <sz val="8"/>
        <rFont val="Arial"/>
        <family val="2"/>
      </rPr>
      <t xml:space="preserve"> Établissements d'hébergement pour personnes âgées dépendantes privés à but lucratif, France métropolitaine + DROM (hors Mayotte).</t>
    </r>
  </si>
  <si>
    <r>
      <rPr>
        <b/>
        <sz val="8"/>
        <rFont val="Arial"/>
        <family val="2"/>
      </rPr>
      <t>Champ :</t>
    </r>
    <r>
      <rPr>
        <sz val="8"/>
        <rFont val="Arial"/>
        <family val="2"/>
      </rPr>
      <t xml:space="preserve"> Établissements d'hébergement pour personnes âgées non Ehpad, France métropolitaine + DROM (hors Mayotte).</t>
    </r>
  </si>
  <si>
    <r>
      <rPr>
        <b/>
        <sz val="8"/>
        <rFont val="Arial"/>
        <family val="2"/>
      </rPr>
      <t>Champ :</t>
    </r>
    <r>
      <rPr>
        <sz val="8"/>
        <rFont val="Arial"/>
        <family val="2"/>
      </rPr>
      <t xml:space="preserve"> Résidences autonomie, France métropolitaine + DROM (hors Mayotte).</t>
    </r>
  </si>
  <si>
    <r>
      <rPr>
        <b/>
        <sz val="8"/>
        <rFont val="Arial"/>
        <family val="2"/>
      </rPr>
      <t>Champ :</t>
    </r>
    <r>
      <rPr>
        <sz val="8"/>
        <rFont val="Arial"/>
        <family val="2"/>
      </rPr>
      <t xml:space="preserve"> Établissements de soins de longue durée et hôpitaux ayant une activité de soins de longue durée, France métropolitaine + DROM (hors Mayotte).</t>
    </r>
  </si>
  <si>
    <t>Tableau 1. Répartition, équivalents temps plein (ETP) du personnel et taux d'encadrement pour 100 places, selon la fonction principale exercée et la catégorie d'établissements</t>
  </si>
  <si>
    <r>
      <rPr>
        <b/>
        <sz val="8"/>
        <color rgb="FF000000"/>
        <rFont val="Arial"/>
        <family val="2"/>
      </rPr>
      <t xml:space="preserve">* Taux d'encadrement: </t>
    </r>
    <r>
      <rPr>
        <sz val="8"/>
        <color rgb="FF000000"/>
        <rFont val="Arial"/>
        <family val="2"/>
      </rPr>
      <t>est obtenu par un calcul rapportant les effectifs du personnel en équivalents temps plein (ETP) au nombre de places installées. Le résultat est exprimé en nombre de personnels encadrant pour 100 places.</t>
    </r>
  </si>
  <si>
    <t>Tableau 2. Répartition du personnel selon le sexe et la catégorie d'établissements</t>
  </si>
  <si>
    <t>Tableau 3. Répartition du personnel selon la fonction principale (agrégée), le sexe, le groupe d'âges et la catégorie d'établissements</t>
  </si>
  <si>
    <t>Tableau 5. Répartition du personnel selon le statut ou type de contrat et la catégorie d'établissements</t>
  </si>
  <si>
    <t>Tableau 6. Répartition du personnel de direction selon le diplôme ou corps statutaire et la catégorie d'établissements</t>
  </si>
  <si>
    <t>Tableau 7. Répartition des animateurs sociaux selon le diplôme ou corps statutaire et la catégorie d'établissements</t>
  </si>
  <si>
    <t>Tableau 8. Répartition du personnel médical selon le diplôme ou corps statutaire et la catégorie d'établissements</t>
  </si>
  <si>
    <t>Tableau 9. Répartition du personnel soignant selon le diplôme ou corps statutaire et la catégorie d'établissements</t>
  </si>
  <si>
    <t>Tableau 10. Répartition des accompagnants éducatifs et sociaux (ex AMP et AVS) selon le diplôme ou corps statutaire et la catégorie d'établissements</t>
  </si>
  <si>
    <t>Tableau 11. Répartition du personnel selon l'ancienneté, la fonction principale et la catégorie d'établissements</t>
  </si>
  <si>
    <t>Tableau 12. Répartition du personnel selon qu'il travaille de jour, de nuit ou en alternance et selon la catégorie d'établissements</t>
  </si>
  <si>
    <t xml:space="preserve">Tableau 12.Répartition du personnel selon qu'il travaille de jour, de nuit ou en alternance et selon la catégorie d'établissements </t>
  </si>
  <si>
    <t>Tableau 13. Répartition des établissements selon qu'ils accueillent ou non des stagiaires ou bénévoles, par catégorie d'établissements</t>
  </si>
  <si>
    <t>Tableau 14. Répartition des établissements selon qu'ils emploient ou non du personnel intérimaire et le type de personnel employé, par catégorie d'établissements</t>
  </si>
  <si>
    <t>Tableau 14. Répartition des établissements selon qu'ils emploient ou non du personnel intérimaire et le type de personnel employé, par catégorie d'établissements - Situation en décembre 2019</t>
  </si>
  <si>
    <t>Tableau 15. Répartition des établissements selon qu'ils déclarent ou non rencontrer des difficultés de recrutement, par catégorie d'établissements</t>
  </si>
  <si>
    <t xml:space="preserve">Tableau 15. Répartition des établissements selon qu'ils déclarent ou non rencontrer des difficultés de recrutement, par catégorie d'établissements </t>
  </si>
  <si>
    <t>Tableau 16. Répartition des établissements selon qu'ils déclarent ou non disposer d'au moins un professionnel présent sur place 24h/24 et 7j/7, par catégorie d'établissements</t>
  </si>
  <si>
    <t>Tableau 16. Répartition des établissements selon qu'ils déclarent ou non disposer d'au moins un professionnel présent sur place 24h/24 et 7j/7 , par catégorie d'établissements</t>
  </si>
  <si>
    <t>Tableau 17. Répartition des établissements selon qu'ils font appel ou non à une société de sous-traitance, par catégorie d'établissements et selon les activités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</si>
</sst>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_-* #,##0\ _€_-;\-* #,##0\ _€_-;_-* &quot;-&quot;??\ _€_-;_-@_-"/>
    <numFmt numFmtId="168" formatCode="_-* #,##0.0\ _€_-;\-* #,##0.0\ _€_-;_-* &quot;-&quot;??\ _€_-;_-@_-"/>
    <numFmt numFmtId="169" formatCode="#,##0_ ;\-#,##0\ "/>
    <numFmt numFmtId="170" formatCode="#,##0.0_ ;\-#,##0.0\ "/>
    <numFmt numFmtId="171" formatCode="_-* #,##0.0\ _€_-;\-* #,##0.0\ _€_-;_-* &quot;-&quot;?\ _€_-;_-@_-"/>
    <numFmt numFmtId="172" formatCode="_-* #,##0\ _€_-;\-* #,##0\ _€_-;_-* &quot;-&quot;?\ _€_-;_-@_-"/>
  </numFmts>
  <fonts count="28" x14ac:knownFonts="1">
    <font>
      <sz val="11"/>
      <color theme="1"/>
      <name val="Calibri"/>
      <family val="2"/>
      <scheme val="minor"/>
    </font>
    <font>
      <sz val="9"/>
      <color theme="1"/>
      <name val="Arial"/>
      <family val="2"/>
    </font>
    <font>
      <b/>
      <sz val="8"/>
      <color rgb="FF000000"/>
      <name val="Arial"/>
      <family val="2"/>
    </font>
    <font>
      <sz val="8"/>
      <color theme="1"/>
      <name val="Calibri"/>
      <family val="2"/>
      <scheme val="minor"/>
    </font>
    <font>
      <sz val="11"/>
      <color theme="1"/>
      <name val="Calibri"/>
      <family val="2"/>
      <scheme val="minor"/>
    </font>
    <font>
      <b/>
      <sz val="8"/>
      <name val="Arial"/>
      <family val="2"/>
    </font>
    <font>
      <sz val="8"/>
      <name val="Arial"/>
      <family val="2"/>
    </font>
    <font>
      <b/>
      <sz val="8"/>
      <color rgb="FF0070C0"/>
      <name val="Arial"/>
      <family val="2"/>
    </font>
    <font>
      <sz val="10"/>
      <name val="Arial"/>
      <family val="2"/>
    </font>
    <font>
      <sz val="10"/>
      <color theme="1"/>
      <name val="Arial"/>
      <family val="2"/>
    </font>
    <font>
      <sz val="8"/>
      <color theme="1"/>
      <name val="Arial"/>
      <family val="2"/>
    </font>
    <font>
      <sz val="8"/>
      <color rgb="FF000000"/>
      <name val="Arial"/>
      <family val="2"/>
    </font>
    <font>
      <i/>
      <sz val="8"/>
      <name val="Arial"/>
      <family val="2"/>
    </font>
    <font>
      <sz val="11"/>
      <color theme="1"/>
      <name val="Arial"/>
      <family val="2"/>
    </font>
    <font>
      <b/>
      <sz val="11"/>
      <color theme="1"/>
      <name val="Arial"/>
      <family val="2"/>
    </font>
    <font>
      <u/>
      <sz val="11"/>
      <color theme="10"/>
      <name val="Calibri"/>
      <family val="2"/>
      <scheme val="minor"/>
    </font>
    <font>
      <u/>
      <sz val="10"/>
      <color theme="10"/>
      <name val="Arial"/>
      <family val="2"/>
    </font>
    <font>
      <b/>
      <sz val="8"/>
      <color theme="1"/>
      <name val="Arial"/>
      <family val="2"/>
    </font>
    <font>
      <sz val="8"/>
      <name val="Calibri"/>
      <family val="2"/>
    </font>
    <font>
      <sz val="11"/>
      <name val="Calibri"/>
      <family val="2"/>
      <scheme val="minor"/>
    </font>
    <font>
      <sz val="11"/>
      <name val="Arial"/>
      <family val="2"/>
    </font>
    <font>
      <b/>
      <sz val="8"/>
      <name val="Calibri"/>
      <family val="2"/>
    </font>
    <font>
      <b/>
      <sz val="10"/>
      <name val="Arial"/>
      <family val="2"/>
    </font>
    <font>
      <b/>
      <u/>
      <sz val="10"/>
      <name val="Arial"/>
      <family val="2"/>
    </font>
    <font>
      <sz val="9"/>
      <name val="Arial"/>
      <family val="2"/>
    </font>
    <font>
      <u/>
      <sz val="9"/>
      <color theme="10"/>
      <name val="Arial"/>
      <family val="2"/>
    </font>
    <font>
      <b/>
      <sz val="10"/>
      <color theme="1"/>
      <name val="Arial"/>
      <family val="2"/>
    </font>
    <font>
      <sz val="10"/>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64"/>
      </right>
      <top style="hair">
        <color indexed="64"/>
      </top>
      <bottom style="hair">
        <color indexed="8"/>
      </bottom>
      <diagonal/>
    </border>
    <border>
      <left style="hair">
        <color indexed="8"/>
      </left>
      <right/>
      <top/>
      <bottom style="hair">
        <color indexed="8"/>
      </bottom>
      <diagonal/>
    </border>
    <border>
      <left/>
      <right/>
      <top/>
      <bottom style="hair">
        <color indexed="8"/>
      </bottom>
      <diagonal/>
    </border>
    <border>
      <left/>
      <right/>
      <top style="hair">
        <color indexed="64"/>
      </top>
      <bottom/>
      <diagonal/>
    </border>
    <border>
      <left/>
      <right/>
      <top style="hair">
        <color indexed="8"/>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64"/>
      </left>
      <right/>
      <top style="hair">
        <color indexed="8"/>
      </top>
      <bottom style="hair">
        <color indexed="8"/>
      </bottom>
      <diagonal/>
    </border>
    <border>
      <left style="hair">
        <color auto="1"/>
      </left>
      <right style="hair">
        <color auto="1"/>
      </right>
      <top style="hair">
        <color auto="1"/>
      </top>
      <bottom style="hair">
        <color auto="1"/>
      </bottom>
      <diagonal/>
    </border>
    <border>
      <left/>
      <right/>
      <top style="hair">
        <color auto="1"/>
      </top>
      <bottom/>
      <diagonal/>
    </border>
    <border>
      <left style="hair">
        <color indexed="64"/>
      </left>
      <right/>
      <top style="hair">
        <color indexed="8"/>
      </top>
      <bottom style="hair">
        <color auto="1"/>
      </bottom>
      <diagonal/>
    </border>
    <border>
      <left/>
      <right/>
      <top style="hair">
        <color indexed="8"/>
      </top>
      <bottom style="hair">
        <color auto="1"/>
      </bottom>
      <diagonal/>
    </border>
    <border>
      <left/>
      <right style="hair">
        <color indexed="8"/>
      </right>
      <top style="hair">
        <color indexed="8"/>
      </top>
      <bottom style="hair">
        <color auto="1"/>
      </bottom>
      <diagonal/>
    </border>
  </borders>
  <cellStyleXfs count="7">
    <xf numFmtId="0" fontId="0" fillId="0" borderId="0"/>
    <xf numFmtId="164" fontId="4"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15" fillId="0" borderId="0" applyNumberFormat="0" applyFill="0" applyBorder="0" applyAlignment="0" applyProtection="0"/>
    <xf numFmtId="9" fontId="4" fillId="0" borderId="0" applyFont="0" applyFill="0" applyBorder="0" applyAlignment="0" applyProtection="0"/>
  </cellStyleXfs>
  <cellXfs count="292">
    <xf numFmtId="0" fontId="0" fillId="0" borderId="0" xfId="0"/>
    <xf numFmtId="0" fontId="5" fillId="2" borderId="0" xfId="0" applyFont="1" applyFill="1" applyAlignment="1">
      <alignment horizontal="left" vertical="center"/>
    </xf>
    <xf numFmtId="0" fontId="6" fillId="2" borderId="0" xfId="0" applyFont="1" applyFill="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3" fontId="6" fillId="2" borderId="1" xfId="0" applyNumberFormat="1" applyFont="1" applyFill="1" applyBorder="1" applyAlignment="1">
      <alignment horizontal="right" vertical="center" wrapText="1"/>
    </xf>
    <xf numFmtId="0" fontId="6" fillId="2" borderId="0" xfId="0" applyFont="1" applyFill="1" applyBorder="1" applyAlignment="1">
      <alignment vertical="center" wrapText="1"/>
    </xf>
    <xf numFmtId="166" fontId="6" fillId="2" borderId="0" xfId="1" applyNumberFormat="1" applyFont="1" applyFill="1" applyBorder="1" applyAlignment="1">
      <alignment horizontal="right" vertical="center" wrapText="1"/>
    </xf>
    <xf numFmtId="168" fontId="6" fillId="2" borderId="0" xfId="1" applyNumberFormat="1" applyFont="1" applyFill="1" applyBorder="1" applyAlignment="1">
      <alignment horizontal="right" vertical="center" wrapText="1"/>
    </xf>
    <xf numFmtId="167" fontId="6" fillId="3" borderId="1" xfId="1" applyNumberFormat="1" applyFont="1" applyFill="1" applyBorder="1" applyAlignment="1">
      <alignment horizontal="right" vertical="center" wrapText="1"/>
    </xf>
    <xf numFmtId="0" fontId="6" fillId="3" borderId="0" xfId="0" applyFont="1" applyFill="1" applyBorder="1" applyAlignment="1">
      <alignment vertical="center" wrapText="1"/>
    </xf>
    <xf numFmtId="0" fontId="6" fillId="3" borderId="0" xfId="0" applyFont="1" applyFill="1" applyAlignment="1">
      <alignment vertical="center"/>
    </xf>
    <xf numFmtId="0" fontId="5" fillId="3" borderId="0" xfId="0" applyFont="1" applyFill="1" applyBorder="1" applyAlignment="1">
      <alignment vertical="center" wrapText="1"/>
    </xf>
    <xf numFmtId="168" fontId="6" fillId="3" borderId="0" xfId="1" applyNumberFormat="1" applyFont="1" applyFill="1" applyBorder="1" applyAlignment="1">
      <alignment horizontal="right" vertical="center" wrapText="1"/>
    </xf>
    <xf numFmtId="165" fontId="6" fillId="2" borderId="0" xfId="0" applyNumberFormat="1" applyFont="1" applyFill="1" applyAlignment="1">
      <alignment vertical="center"/>
    </xf>
    <xf numFmtId="0" fontId="5" fillId="2" borderId="5" xfId="0" applyFont="1" applyFill="1" applyBorder="1" applyAlignment="1">
      <alignment vertical="center" wrapText="1"/>
    </xf>
    <xf numFmtId="168" fontId="6" fillId="2" borderId="6" xfId="1" applyNumberFormat="1" applyFont="1" applyFill="1" applyBorder="1" applyAlignment="1">
      <alignment horizontal="right" vertical="center" wrapText="1"/>
    </xf>
    <xf numFmtId="168" fontId="6" fillId="2" borderId="5" xfId="1" applyNumberFormat="1" applyFont="1" applyFill="1" applyBorder="1" applyAlignment="1">
      <alignment horizontal="right" vertical="center" wrapText="1"/>
    </xf>
    <xf numFmtId="0" fontId="5" fillId="2" borderId="7" xfId="0" applyFont="1" applyFill="1" applyBorder="1" applyAlignment="1">
      <alignment vertical="center" wrapText="1"/>
    </xf>
    <xf numFmtId="168" fontId="5" fillId="2" borderId="4" xfId="1" applyNumberFormat="1" applyFont="1" applyFill="1" applyBorder="1" applyAlignment="1">
      <alignment horizontal="right" vertical="center" wrapText="1"/>
    </xf>
    <xf numFmtId="167" fontId="5" fillId="2" borderId="0" xfId="1" applyNumberFormat="1" applyFont="1" applyFill="1" applyBorder="1" applyAlignment="1">
      <alignment horizontal="right" vertical="center" wrapText="1"/>
    </xf>
    <xf numFmtId="168" fontId="5" fillId="2" borderId="0" xfId="1" applyNumberFormat="1" applyFont="1" applyFill="1" applyBorder="1" applyAlignment="1">
      <alignment horizontal="right" vertical="center" wrapText="1"/>
    </xf>
    <xf numFmtId="3" fontId="5" fillId="2" borderId="0" xfId="0" applyNumberFormat="1" applyFont="1" applyFill="1" applyBorder="1" applyAlignment="1">
      <alignment horizontal="right" vertical="center" wrapText="1"/>
    </xf>
    <xf numFmtId="165" fontId="5" fillId="2" borderId="0" xfId="0" applyNumberFormat="1" applyFont="1" applyFill="1" applyBorder="1" applyAlignment="1">
      <alignment horizontal="right" vertical="center"/>
    </xf>
    <xf numFmtId="165" fontId="5" fillId="2" borderId="0" xfId="0" applyNumberFormat="1" applyFont="1" applyFill="1" applyBorder="1" applyAlignment="1">
      <alignment horizontal="right" vertical="center" wrapText="1"/>
    </xf>
    <xf numFmtId="0" fontId="0" fillId="3" borderId="0" xfId="0" applyFill="1"/>
    <xf numFmtId="0" fontId="5" fillId="3" borderId="0" xfId="2" applyFont="1" applyFill="1" applyAlignment="1">
      <alignment horizontal="left" vertical="center"/>
    </xf>
    <xf numFmtId="165" fontId="5" fillId="3" borderId="1" xfId="2" applyNumberFormat="1" applyFont="1" applyFill="1" applyBorder="1" applyAlignment="1">
      <alignment horizontal="center" vertical="center" wrapText="1"/>
    </xf>
    <xf numFmtId="0" fontId="5" fillId="3" borderId="0" xfId="2" applyFont="1" applyFill="1" applyAlignment="1">
      <alignment horizontal="center" vertical="center" wrapText="1"/>
    </xf>
    <xf numFmtId="0" fontId="6" fillId="3" borderId="1" xfId="2" applyFont="1" applyFill="1" applyBorder="1" applyAlignment="1">
      <alignment vertical="center" wrapText="1"/>
    </xf>
    <xf numFmtId="0" fontId="5" fillId="3" borderId="8" xfId="2" applyFont="1" applyFill="1" applyBorder="1" applyAlignment="1">
      <alignment vertical="center" wrapText="1"/>
    </xf>
    <xf numFmtId="0" fontId="5" fillId="3" borderId="1" xfId="4" applyFont="1" applyFill="1" applyBorder="1" applyAlignment="1">
      <alignment horizontal="center" vertical="center" wrapText="1"/>
    </xf>
    <xf numFmtId="0" fontId="6" fillId="3" borderId="1" xfId="4" applyFont="1" applyFill="1" applyBorder="1" applyAlignment="1">
      <alignment vertical="center" wrapText="1"/>
    </xf>
    <xf numFmtId="0" fontId="5" fillId="3" borderId="8" xfId="4" applyFont="1" applyFill="1" applyBorder="1" applyAlignment="1">
      <alignment vertical="center" wrapText="1"/>
    </xf>
    <xf numFmtId="0" fontId="6" fillId="3" borderId="0" xfId="4" applyFont="1" applyFill="1" applyBorder="1" applyAlignment="1">
      <alignment vertical="center" wrapText="1"/>
    </xf>
    <xf numFmtId="0" fontId="6" fillId="3" borderId="0" xfId="4" applyFont="1" applyFill="1" applyAlignment="1">
      <alignment horizontal="left" wrapText="1"/>
    </xf>
    <xf numFmtId="0" fontId="10" fillId="0" borderId="0" xfId="0" applyFont="1"/>
    <xf numFmtId="165" fontId="5" fillId="3" borderId="1" xfId="4" applyNumberFormat="1" applyFont="1" applyFill="1" applyBorder="1" applyAlignment="1">
      <alignment horizontal="center" vertical="center" wrapText="1"/>
    </xf>
    <xf numFmtId="167" fontId="6" fillId="3" borderId="1" xfId="1" applyNumberFormat="1" applyFont="1" applyFill="1" applyBorder="1" applyAlignment="1">
      <alignment vertical="center" wrapText="1"/>
    </xf>
    <xf numFmtId="0" fontId="5" fillId="3" borderId="1" xfId="4" applyFont="1" applyFill="1" applyBorder="1" applyAlignment="1">
      <alignment vertical="center" wrapText="1"/>
    </xf>
    <xf numFmtId="167" fontId="5" fillId="3" borderId="1" xfId="1" applyNumberFormat="1" applyFont="1" applyFill="1" applyBorder="1" applyAlignment="1">
      <alignment horizontal="right" vertical="center" wrapText="1"/>
    </xf>
    <xf numFmtId="0" fontId="6" fillId="3" borderId="2" xfId="4" applyFont="1" applyFill="1" applyBorder="1" applyAlignment="1">
      <alignment vertical="center" wrapText="1"/>
    </xf>
    <xf numFmtId="0" fontId="12" fillId="3" borderId="3" xfId="4" applyFont="1" applyFill="1" applyBorder="1" applyAlignment="1">
      <alignment horizontal="right" vertical="center" wrapText="1"/>
    </xf>
    <xf numFmtId="0" fontId="12" fillId="3" borderId="4" xfId="4" applyFont="1" applyFill="1" applyBorder="1" applyAlignment="1">
      <alignment horizontal="right" vertical="center" wrapText="1"/>
    </xf>
    <xf numFmtId="0" fontId="13" fillId="3" borderId="0" xfId="0" applyFont="1" applyFill="1"/>
    <xf numFmtId="0" fontId="9" fillId="3" borderId="0" xfId="0" applyFont="1" applyFill="1"/>
    <xf numFmtId="0" fontId="16" fillId="3" borderId="0" xfId="5" applyFont="1" applyFill="1" applyAlignment="1">
      <alignment horizontal="left" vertical="center"/>
    </xf>
    <xf numFmtId="0" fontId="14" fillId="3" borderId="0" xfId="0" applyFont="1" applyFill="1"/>
    <xf numFmtId="0" fontId="10" fillId="3" borderId="0" xfId="0" applyFont="1" applyFill="1"/>
    <xf numFmtId="167" fontId="11" fillId="3" borderId="0" xfId="1" applyNumberFormat="1" applyFont="1" applyFill="1" applyBorder="1" applyAlignment="1">
      <alignment horizontal="right" vertical="top"/>
    </xf>
    <xf numFmtId="0" fontId="11" fillId="3" borderId="0" xfId="0" applyFont="1" applyFill="1" applyBorder="1" applyAlignment="1">
      <alignment horizontal="right" vertical="top"/>
    </xf>
    <xf numFmtId="2" fontId="11" fillId="3" borderId="0" xfId="0" applyNumberFormat="1" applyFont="1" applyFill="1" applyBorder="1" applyAlignment="1">
      <alignment horizontal="right" vertical="top"/>
    </xf>
    <xf numFmtId="169" fontId="6" fillId="2" borderId="1" xfId="1" applyNumberFormat="1" applyFont="1" applyFill="1" applyBorder="1" applyAlignment="1">
      <alignment horizontal="right" vertical="center" wrapText="1"/>
    </xf>
    <xf numFmtId="168" fontId="5" fillId="2" borderId="6" xfId="1" applyNumberFormat="1" applyFont="1" applyFill="1" applyBorder="1" applyAlignment="1">
      <alignment horizontal="right" vertical="center" wrapText="1"/>
    </xf>
    <xf numFmtId="168" fontId="5" fillId="2" borderId="5" xfId="1" applyNumberFormat="1" applyFont="1" applyFill="1" applyBorder="1" applyAlignment="1">
      <alignment horizontal="right" vertical="center" wrapText="1"/>
    </xf>
    <xf numFmtId="169" fontId="5" fillId="3" borderId="1" xfId="1" applyNumberFormat="1" applyFont="1" applyFill="1" applyBorder="1" applyAlignment="1">
      <alignment horizontal="right" vertical="center"/>
    </xf>
    <xf numFmtId="169" fontId="6" fillId="3" borderId="1" xfId="1" applyNumberFormat="1" applyFont="1" applyFill="1" applyBorder="1" applyAlignment="1">
      <alignment horizontal="right" vertical="center" wrapText="1"/>
    </xf>
    <xf numFmtId="169" fontId="6" fillId="3" borderId="1" xfId="1" applyNumberFormat="1" applyFont="1" applyFill="1" applyBorder="1" applyAlignment="1">
      <alignment vertical="center" wrapText="1"/>
    </xf>
    <xf numFmtId="169" fontId="5" fillId="3" borderId="1" xfId="1" applyNumberFormat="1" applyFont="1" applyFill="1" applyBorder="1" applyAlignment="1">
      <alignment horizontal="right" vertical="center" wrapText="1"/>
    </xf>
    <xf numFmtId="169" fontId="5" fillId="3" borderId="1" xfId="1" applyNumberFormat="1" applyFont="1" applyFill="1" applyBorder="1" applyAlignment="1">
      <alignment vertical="center" wrapText="1"/>
    </xf>
    <xf numFmtId="169" fontId="6" fillId="3" borderId="2" xfId="1" applyNumberFormat="1" applyFont="1" applyFill="1" applyBorder="1" applyAlignment="1">
      <alignment horizontal="right" vertical="center" wrapText="1"/>
    </xf>
    <xf numFmtId="169" fontId="6" fillId="3" borderId="2" xfId="1" applyNumberFormat="1" applyFont="1" applyFill="1" applyBorder="1" applyAlignment="1">
      <alignment vertical="center" wrapText="1"/>
    </xf>
    <xf numFmtId="169" fontId="12" fillId="3" borderId="3" xfId="1" applyNumberFormat="1" applyFont="1" applyFill="1" applyBorder="1" applyAlignment="1">
      <alignment horizontal="right" vertical="center" wrapText="1"/>
    </xf>
    <xf numFmtId="169" fontId="12" fillId="3" borderId="3" xfId="1" applyNumberFormat="1" applyFont="1" applyFill="1" applyBorder="1" applyAlignment="1">
      <alignment vertical="center" wrapText="1"/>
    </xf>
    <xf numFmtId="169" fontId="12" fillId="3" borderId="4" xfId="1" applyNumberFormat="1" applyFont="1" applyFill="1" applyBorder="1" applyAlignment="1">
      <alignment horizontal="right" vertical="center" wrapText="1"/>
    </xf>
    <xf numFmtId="169" fontId="12" fillId="3" borderId="4" xfId="1" applyNumberFormat="1" applyFont="1" applyFill="1" applyBorder="1" applyAlignment="1">
      <alignment vertical="center" wrapText="1"/>
    </xf>
    <xf numFmtId="0" fontId="5" fillId="3" borderId="0" xfId="4" applyFont="1" applyFill="1" applyAlignment="1">
      <alignment horizontal="center" vertical="center" wrapText="1"/>
    </xf>
    <xf numFmtId="165" fontId="6" fillId="3" borderId="1" xfId="4" applyNumberFormat="1" applyFont="1" applyFill="1" applyBorder="1" applyAlignment="1">
      <alignment horizontal="right" vertical="center" wrapText="1"/>
    </xf>
    <xf numFmtId="0" fontId="7" fillId="2" borderId="0" xfId="0" applyFont="1" applyFill="1" applyBorder="1" applyAlignment="1">
      <alignment vertical="center" wrapText="1"/>
    </xf>
    <xf numFmtId="0" fontId="7" fillId="3" borderId="0" xfId="0" applyFont="1" applyFill="1" applyBorder="1" applyAlignment="1">
      <alignment vertical="center" wrapText="1"/>
    </xf>
    <xf numFmtId="0" fontId="10" fillId="3" borderId="0" xfId="0" applyFont="1" applyFill="1" applyAlignment="1">
      <alignment horizontal="left" wrapText="1"/>
    </xf>
    <xf numFmtId="0" fontId="2" fillId="3" borderId="6" xfId="0" applyFont="1" applyFill="1" applyBorder="1" applyAlignment="1">
      <alignment vertical="center" wrapText="1"/>
    </xf>
    <xf numFmtId="0" fontId="2" fillId="3" borderId="6" xfId="0" applyFont="1" applyFill="1" applyBorder="1" applyAlignment="1">
      <alignment horizontal="center" vertical="center" wrapText="1"/>
    </xf>
    <xf numFmtId="2" fontId="11" fillId="3" borderId="6" xfId="0" applyNumberFormat="1" applyFont="1" applyFill="1" applyBorder="1" applyAlignment="1">
      <alignment horizontal="right" vertical="center"/>
    </xf>
    <xf numFmtId="0" fontId="11" fillId="3" borderId="6" xfId="0" applyFont="1" applyFill="1" applyBorder="1" applyAlignment="1">
      <alignment vertical="center" wrapText="1"/>
    </xf>
    <xf numFmtId="0" fontId="2" fillId="3" borderId="0" xfId="0" applyFont="1" applyFill="1" applyBorder="1" applyAlignment="1">
      <alignment vertical="center" wrapText="1"/>
    </xf>
    <xf numFmtId="2" fontId="2" fillId="3" borderId="6" xfId="0" applyNumberFormat="1" applyFont="1" applyFill="1" applyBorder="1" applyAlignment="1">
      <alignment horizontal="right" vertical="center"/>
    </xf>
    <xf numFmtId="0" fontId="6" fillId="3" borderId="0" xfId="0" applyFont="1" applyFill="1" applyAlignment="1">
      <alignment horizontal="left" vertical="center"/>
    </xf>
    <xf numFmtId="169" fontId="11" fillId="3" borderId="6" xfId="1" applyNumberFormat="1" applyFont="1" applyFill="1" applyBorder="1" applyAlignment="1">
      <alignment horizontal="right" vertical="center"/>
    </xf>
    <xf numFmtId="169" fontId="2" fillId="3" borderId="6" xfId="1" applyNumberFormat="1" applyFont="1" applyFill="1" applyBorder="1" applyAlignment="1">
      <alignment horizontal="right" vertical="center"/>
    </xf>
    <xf numFmtId="166" fontId="11" fillId="3" borderId="6" xfId="0" applyNumberFormat="1" applyFont="1" applyFill="1" applyBorder="1" applyAlignment="1">
      <alignment horizontal="right" vertical="center"/>
    </xf>
    <xf numFmtId="166" fontId="2" fillId="3" borderId="6" xfId="0" applyNumberFormat="1" applyFont="1" applyFill="1" applyBorder="1" applyAlignment="1">
      <alignment horizontal="right" vertical="center"/>
    </xf>
    <xf numFmtId="170" fontId="2" fillId="3" borderId="6" xfId="1" applyNumberFormat="1" applyFont="1" applyFill="1" applyBorder="1" applyAlignment="1">
      <alignment horizontal="right" vertical="center"/>
    </xf>
    <xf numFmtId="169" fontId="10" fillId="3" borderId="0" xfId="0" applyNumberFormat="1" applyFont="1" applyFill="1"/>
    <xf numFmtId="170" fontId="6" fillId="3" borderId="1" xfId="1" applyNumberFormat="1" applyFont="1" applyFill="1" applyBorder="1" applyAlignment="1">
      <alignment horizontal="right" vertical="center"/>
    </xf>
    <xf numFmtId="0" fontId="6" fillId="3" borderId="0" xfId="0" applyFont="1" applyFill="1" applyAlignment="1">
      <alignment horizontal="left"/>
    </xf>
    <xf numFmtId="0" fontId="6" fillId="2" borderId="0" xfId="0" applyFont="1" applyFill="1" applyBorder="1" applyAlignment="1">
      <alignment vertical="center" wrapText="1"/>
    </xf>
    <xf numFmtId="1" fontId="6" fillId="3" borderId="0" xfId="4" applyNumberFormat="1" applyFont="1" applyFill="1" applyBorder="1" applyAlignment="1">
      <alignment horizontal="left" vertical="center"/>
    </xf>
    <xf numFmtId="0" fontId="5" fillId="2" borderId="0" xfId="0" applyFont="1" applyFill="1" applyBorder="1" applyAlignment="1">
      <alignment vertical="center" wrapText="1"/>
    </xf>
    <xf numFmtId="0" fontId="6" fillId="3" borderId="11" xfId="0" applyFont="1" applyFill="1" applyBorder="1" applyAlignment="1"/>
    <xf numFmtId="169" fontId="6" fillId="2" borderId="0" xfId="0" applyNumberFormat="1" applyFont="1" applyFill="1" applyAlignment="1">
      <alignment vertical="center"/>
    </xf>
    <xf numFmtId="169" fontId="5" fillId="2" borderId="1" xfId="1"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0" fillId="0" borderId="0" xfId="0" applyAlignment="1">
      <alignment vertical="center"/>
    </xf>
    <xf numFmtId="0" fontId="6" fillId="3" borderId="0" xfId="0" applyFont="1" applyFill="1" applyAlignment="1">
      <alignment horizontal="left" vertical="center"/>
    </xf>
    <xf numFmtId="3" fontId="6" fillId="2" borderId="0" xfId="0" applyNumberFormat="1" applyFont="1" applyFill="1" applyAlignment="1">
      <alignment vertical="center"/>
    </xf>
    <xf numFmtId="0" fontId="0" fillId="3" borderId="0" xfId="0" applyFill="1" applyAlignment="1">
      <alignment vertical="center"/>
    </xf>
    <xf numFmtId="0" fontId="6" fillId="3" borderId="0" xfId="0" applyFont="1" applyFill="1" applyAlignment="1">
      <alignment horizontal="left" vertical="center"/>
    </xf>
    <xf numFmtId="0" fontId="19" fillId="3" borderId="0" xfId="0" applyFont="1" applyFill="1"/>
    <xf numFmtId="0" fontId="19" fillId="0" borderId="0" xfId="0" applyFont="1"/>
    <xf numFmtId="0" fontId="19" fillId="3" borderId="0" xfId="0" applyFont="1" applyFill="1" applyAlignment="1">
      <alignment wrapText="1"/>
    </xf>
    <xf numFmtId="168" fontId="6" fillId="2" borderId="1" xfId="1" applyNumberFormat="1" applyFont="1" applyFill="1" applyBorder="1" applyAlignment="1">
      <alignment horizontal="right" vertical="center" wrapText="1"/>
    </xf>
    <xf numFmtId="168" fontId="6" fillId="2" borderId="12" xfId="1" applyNumberFormat="1" applyFont="1" applyFill="1" applyBorder="1" applyAlignment="1">
      <alignment horizontal="right" vertical="center" wrapText="1"/>
    </xf>
    <xf numFmtId="0" fontId="19" fillId="0" borderId="0" xfId="0" applyFont="1" applyAlignment="1">
      <alignment vertical="center"/>
    </xf>
    <xf numFmtId="0" fontId="6" fillId="3" borderId="0" xfId="0" applyFont="1" applyFill="1" applyAlignment="1"/>
    <xf numFmtId="0" fontId="8" fillId="3" borderId="0" xfId="2" applyFont="1" applyFill="1" applyAlignment="1"/>
    <xf numFmtId="0" fontId="20" fillId="3" borderId="0" xfId="0" applyFont="1" applyFill="1" applyAlignment="1"/>
    <xf numFmtId="0" fontId="19" fillId="3" borderId="0" xfId="0" applyFont="1" applyFill="1" applyAlignment="1"/>
    <xf numFmtId="0" fontId="20" fillId="3" borderId="0" xfId="0" applyFont="1" applyFill="1"/>
    <xf numFmtId="9" fontId="19" fillId="3" borderId="0" xfId="6" applyFont="1" applyFill="1"/>
    <xf numFmtId="0" fontId="6" fillId="3" borderId="9" xfId="0" applyFont="1" applyFill="1" applyBorder="1" applyAlignment="1">
      <alignment horizontal="right"/>
    </xf>
    <xf numFmtId="0" fontId="5" fillId="3" borderId="0" xfId="2" applyFont="1" applyFill="1" applyAlignment="1">
      <alignment vertical="center"/>
    </xf>
    <xf numFmtId="0" fontId="6" fillId="3" borderId="9" xfId="0" applyFont="1" applyFill="1" applyBorder="1" applyAlignment="1"/>
    <xf numFmtId="0" fontId="5" fillId="3" borderId="9" xfId="2" applyFont="1" applyFill="1" applyBorder="1" applyAlignment="1">
      <alignment vertical="center"/>
    </xf>
    <xf numFmtId="0" fontId="5" fillId="3" borderId="1" xfId="2" applyFont="1" applyFill="1" applyBorder="1" applyAlignment="1">
      <alignment horizontal="left" vertical="center" wrapText="1"/>
    </xf>
    <xf numFmtId="0" fontId="5" fillId="3" borderId="1" xfId="4" applyFont="1" applyFill="1" applyBorder="1" applyAlignment="1">
      <alignment horizontal="left" vertical="center" wrapText="1"/>
    </xf>
    <xf numFmtId="0" fontId="8" fillId="3" borderId="0" xfId="4" applyFont="1" applyFill="1" applyAlignment="1">
      <alignment wrapText="1"/>
    </xf>
    <xf numFmtId="0" fontId="5" fillId="3" borderId="0" xfId="4" applyFont="1" applyFill="1" applyAlignment="1">
      <alignment vertical="center" wrapText="1"/>
    </xf>
    <xf numFmtId="0" fontId="5" fillId="3" borderId="0" xfId="4" applyFont="1" applyFill="1" applyBorder="1" applyAlignment="1">
      <alignment vertical="center" wrapText="1"/>
    </xf>
    <xf numFmtId="0" fontId="6" fillId="3" borderId="9" xfId="4" applyFont="1" applyFill="1" applyBorder="1" applyAlignment="1">
      <alignment horizontal="right" wrapText="1"/>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5" fillId="3" borderId="0" xfId="0" applyFont="1" applyFill="1" applyBorder="1" applyAlignment="1">
      <alignment vertical="center" wrapText="1"/>
    </xf>
    <xf numFmtId="0" fontId="19" fillId="3" borderId="0" xfId="0" applyFont="1" applyFill="1" applyAlignment="1">
      <alignment vertical="center"/>
    </xf>
    <xf numFmtId="0" fontId="8" fillId="3" borderId="0" xfId="4" applyFont="1" applyFill="1"/>
    <xf numFmtId="0" fontId="5" fillId="3" borderId="0" xfId="4" applyFont="1" applyFill="1" applyAlignment="1">
      <alignment vertical="center" wrapText="1"/>
    </xf>
    <xf numFmtId="0" fontId="6" fillId="3" borderId="0" xfId="0" applyFont="1" applyFill="1"/>
    <xf numFmtId="0" fontId="5" fillId="3" borderId="9" xfId="4" applyFont="1" applyFill="1" applyBorder="1" applyAlignment="1">
      <alignment vertical="center" wrapText="1"/>
    </xf>
    <xf numFmtId="170" fontId="5" fillId="3" borderId="1" xfId="1" applyNumberFormat="1" applyFont="1" applyFill="1" applyBorder="1" applyAlignment="1">
      <alignment horizontal="right" vertical="center"/>
    </xf>
    <xf numFmtId="165" fontId="5" fillId="3" borderId="1" xfId="4" applyNumberFormat="1" applyFont="1" applyFill="1" applyBorder="1" applyAlignment="1">
      <alignment horizontal="right" vertical="center" wrapText="1"/>
    </xf>
    <xf numFmtId="0" fontId="6" fillId="3" borderId="1" xfId="4" applyFont="1" applyFill="1" applyBorder="1" applyAlignment="1">
      <alignment horizontal="left" vertical="center" wrapText="1"/>
    </xf>
    <xf numFmtId="0" fontId="5" fillId="3" borderId="8" xfId="4" applyFont="1" applyFill="1" applyBorder="1" applyAlignment="1">
      <alignment horizontal="left" vertical="center" wrapText="1"/>
    </xf>
    <xf numFmtId="0" fontId="8" fillId="3" borderId="0" xfId="4" applyFont="1" applyFill="1" applyAlignment="1"/>
    <xf numFmtId="0" fontId="5" fillId="3" borderId="0" xfId="4" applyFont="1" applyFill="1" applyAlignment="1">
      <alignment vertical="center"/>
    </xf>
    <xf numFmtId="0" fontId="5" fillId="3" borderId="9" xfId="4" applyFont="1" applyFill="1" applyBorder="1" applyAlignment="1">
      <alignment vertical="center"/>
    </xf>
    <xf numFmtId="0" fontId="6" fillId="3" borderId="9" xfId="4" applyFont="1" applyFill="1" applyBorder="1" applyAlignment="1">
      <alignment horizontal="right"/>
    </xf>
    <xf numFmtId="9" fontId="5" fillId="3" borderId="0" xfId="6" applyFont="1" applyFill="1" applyBorder="1" applyAlignment="1">
      <alignment horizontal="right" vertical="center" wrapText="1"/>
    </xf>
    <xf numFmtId="0" fontId="6" fillId="3" borderId="9" xfId="4" applyFont="1" applyFill="1" applyBorder="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1" fillId="3" borderId="6" xfId="0" applyFont="1" applyFill="1" applyBorder="1" applyAlignment="1">
      <alignment vertical="center"/>
    </xf>
    <xf numFmtId="169" fontId="5" fillId="3" borderId="2" xfId="1" applyNumberFormat="1" applyFont="1" applyFill="1" applyBorder="1" applyAlignment="1">
      <alignment horizontal="right" vertical="center" wrapText="1"/>
    </xf>
    <xf numFmtId="165" fontId="5" fillId="3" borderId="1" xfId="4" applyNumberFormat="1" applyFont="1" applyFill="1" applyBorder="1" applyAlignment="1">
      <alignment horizontal="left" vertical="center" wrapText="1"/>
    </xf>
    <xf numFmtId="169" fontId="19" fillId="3" borderId="0" xfId="0" applyNumberFormat="1" applyFont="1" applyFill="1" applyAlignment="1"/>
    <xf numFmtId="0" fontId="5" fillId="2" borderId="1" xfId="0" applyFont="1" applyFill="1" applyBorder="1" applyAlignment="1">
      <alignment horizontal="left" vertical="center" wrapText="1"/>
    </xf>
    <xf numFmtId="0" fontId="5" fillId="2" borderId="0" xfId="0" applyFont="1" applyFill="1" applyAlignment="1">
      <alignment vertical="center"/>
    </xf>
    <xf numFmtId="0" fontId="19" fillId="0" borderId="0" xfId="0" applyFont="1" applyAlignment="1"/>
    <xf numFmtId="1" fontId="6" fillId="3" borderId="0" xfId="4" applyNumberFormat="1" applyFont="1" applyFill="1" applyBorder="1" applyAlignment="1">
      <alignment vertical="center" wrapText="1"/>
    </xf>
    <xf numFmtId="0" fontId="6" fillId="3" borderId="0" xfId="0" applyFont="1" applyFill="1" applyAlignment="1">
      <alignment horizontal="left" vertical="center"/>
    </xf>
    <xf numFmtId="0" fontId="5" fillId="3" borderId="0" xfId="4" applyFont="1" applyFill="1" applyAlignment="1">
      <alignment horizontal="left" vertical="center"/>
    </xf>
    <xf numFmtId="0" fontId="1" fillId="3" borderId="0" xfId="0" applyFont="1" applyFill="1" applyAlignment="1"/>
    <xf numFmtId="0" fontId="1" fillId="3" borderId="0" xfId="0" applyFont="1" applyFill="1" applyAlignment="1">
      <alignment wrapText="1"/>
    </xf>
    <xf numFmtId="0" fontId="6" fillId="3" borderId="0" xfId="0" applyFont="1" applyFill="1" applyAlignment="1">
      <alignment horizontal="left"/>
    </xf>
    <xf numFmtId="0" fontId="5" fillId="3" borderId="0" xfId="0" applyFont="1" applyFill="1" applyAlignment="1">
      <alignment horizontal="center" vertical="center"/>
    </xf>
    <xf numFmtId="165" fontId="6" fillId="3" borderId="0" xfId="0" applyNumberFormat="1" applyFont="1" applyFill="1" applyAlignment="1">
      <alignment vertical="center"/>
    </xf>
    <xf numFmtId="166" fontId="6" fillId="2" borderId="1" xfId="0" applyNumberFormat="1" applyFont="1" applyFill="1" applyBorder="1" applyAlignment="1">
      <alignment horizontal="right" vertical="center" wrapText="1"/>
    </xf>
    <xf numFmtId="0" fontId="5" fillId="3" borderId="1" xfId="0" applyFont="1" applyFill="1" applyBorder="1" applyAlignment="1">
      <alignment horizontal="left" vertical="center" wrapText="1"/>
    </xf>
    <xf numFmtId="0" fontId="6" fillId="3" borderId="0" xfId="0" applyFont="1" applyFill="1" applyAlignment="1">
      <alignment horizontal="left"/>
    </xf>
    <xf numFmtId="0" fontId="6" fillId="3" borderId="0" xfId="0" applyFont="1" applyFill="1" applyAlignment="1">
      <alignment horizontal="left" vertical="center"/>
    </xf>
    <xf numFmtId="0" fontId="11" fillId="0" borderId="6" xfId="0" applyFont="1" applyFill="1" applyBorder="1" applyAlignment="1">
      <alignment vertical="center"/>
    </xf>
    <xf numFmtId="0" fontId="22" fillId="3" borderId="0" xfId="0" applyFont="1" applyFill="1" applyAlignment="1">
      <alignment horizontal="left"/>
    </xf>
    <xf numFmtId="0" fontId="9" fillId="3" borderId="0" xfId="0" applyFont="1" applyFill="1" applyAlignment="1"/>
    <xf numFmtId="0" fontId="9" fillId="3" borderId="0" xfId="0" applyFont="1" applyFill="1" applyAlignment="1">
      <alignment wrapText="1"/>
    </xf>
    <xf numFmtId="0" fontId="24" fillId="3" borderId="0" xfId="0" applyFont="1" applyFill="1" applyAlignment="1">
      <alignment horizontal="left"/>
    </xf>
    <xf numFmtId="0" fontId="2" fillId="3" borderId="16" xfId="0" applyFont="1" applyFill="1" applyBorder="1" applyAlignment="1">
      <alignment horizontal="center" vertical="center" wrapText="1"/>
    </xf>
    <xf numFmtId="0" fontId="10" fillId="3" borderId="16" xfId="0" applyFont="1" applyFill="1" applyBorder="1" applyAlignment="1">
      <alignment horizontal="left" vertical="top"/>
    </xf>
    <xf numFmtId="0" fontId="17" fillId="3" borderId="0" xfId="0" applyFont="1" applyFill="1" applyAlignment="1">
      <alignment vertical="top"/>
    </xf>
    <xf numFmtId="0" fontId="3" fillId="3" borderId="0" xfId="0" applyFont="1" applyFill="1" applyAlignment="1"/>
    <xf numFmtId="0" fontId="2" fillId="3" borderId="16" xfId="0" applyFont="1" applyFill="1" applyBorder="1" applyAlignment="1">
      <alignment horizontal="left" vertical="center" wrapText="1"/>
    </xf>
    <xf numFmtId="167" fontId="10" fillId="3" borderId="16" xfId="1" applyNumberFormat="1" applyFont="1" applyFill="1" applyBorder="1" applyAlignment="1">
      <alignment vertical="center" wrapText="1"/>
    </xf>
    <xf numFmtId="0" fontId="1" fillId="0" borderId="0" xfId="0" applyFont="1" applyAlignment="1"/>
    <xf numFmtId="0" fontId="17" fillId="3" borderId="0" xfId="0" applyFont="1" applyFill="1" applyAlignment="1">
      <alignment horizontal="left" vertical="top"/>
    </xf>
    <xf numFmtId="0" fontId="11" fillId="3" borderId="16" xfId="0" applyFont="1" applyFill="1" applyBorder="1" applyAlignment="1">
      <alignment horizontal="left" vertical="center" wrapText="1"/>
    </xf>
    <xf numFmtId="0" fontId="10" fillId="3" borderId="16" xfId="0" applyFont="1" applyFill="1" applyBorder="1" applyAlignment="1">
      <alignment horizontal="left" vertical="center"/>
    </xf>
    <xf numFmtId="0" fontId="13" fillId="3" borderId="0" xfId="0" applyFont="1" applyFill="1" applyAlignment="1">
      <alignment horizontal="left"/>
    </xf>
    <xf numFmtId="0" fontId="0" fillId="3" borderId="0" xfId="0" applyFill="1" applyAlignment="1">
      <alignment wrapText="1"/>
    </xf>
    <xf numFmtId="0" fontId="0" fillId="0" borderId="0" xfId="0" applyAlignment="1">
      <alignment wrapText="1"/>
    </xf>
    <xf numFmtId="167" fontId="17" fillId="3" borderId="16" xfId="1" applyNumberFormat="1" applyFont="1" applyFill="1" applyBorder="1" applyAlignment="1">
      <alignment vertical="center" wrapText="1"/>
    </xf>
    <xf numFmtId="0" fontId="1" fillId="3" borderId="0" xfId="0" applyFont="1" applyFill="1"/>
    <xf numFmtId="0" fontId="25" fillId="3" borderId="0" xfId="5" applyFont="1" applyFill="1" applyAlignment="1">
      <alignment horizontal="left"/>
    </xf>
    <xf numFmtId="0" fontId="26" fillId="3" borderId="0" xfId="0" applyFont="1" applyFill="1" applyAlignment="1">
      <alignment horizontal="center" vertical="top" wrapText="1"/>
    </xf>
    <xf numFmtId="0" fontId="27" fillId="3" borderId="0" xfId="0" applyFont="1" applyFill="1" applyAlignment="1">
      <alignment vertical="top" wrapText="1"/>
    </xf>
    <xf numFmtId="0" fontId="10" fillId="3" borderId="0" xfId="0" applyFont="1" applyFill="1" applyAlignment="1"/>
    <xf numFmtId="0" fontId="17" fillId="3" borderId="0" xfId="0" applyFont="1" applyFill="1" applyAlignment="1">
      <alignment horizontal="left" vertical="top" wrapText="1"/>
    </xf>
    <xf numFmtId="0" fontId="24" fillId="3" borderId="0" xfId="0" applyFont="1" applyFill="1" applyAlignment="1">
      <alignment horizontal="left"/>
    </xf>
    <xf numFmtId="0" fontId="5" fillId="3" borderId="0" xfId="4" applyFont="1" applyFill="1" applyAlignment="1">
      <alignment horizontal="left" vertical="center"/>
    </xf>
    <xf numFmtId="0" fontId="17" fillId="3" borderId="0" xfId="0" applyFont="1" applyFill="1" applyAlignment="1">
      <alignment horizontal="left" vertical="top" wrapText="1"/>
    </xf>
    <xf numFmtId="0" fontId="5" fillId="3" borderId="0" xfId="0" applyFont="1" applyFill="1" applyBorder="1" applyAlignment="1">
      <alignment horizontal="left" vertical="center" wrapText="1"/>
    </xf>
    <xf numFmtId="0" fontId="6" fillId="3" borderId="0" xfId="0" applyFont="1" applyFill="1" applyAlignment="1">
      <alignment horizontal="left" vertical="center"/>
    </xf>
    <xf numFmtId="0" fontId="6" fillId="2" borderId="0" xfId="0" applyFont="1" applyFill="1" applyBorder="1" applyAlignment="1">
      <alignment vertical="center" wrapText="1"/>
    </xf>
    <xf numFmtId="0" fontId="5" fillId="3" borderId="0" xfId="0" applyFont="1" applyFill="1" applyAlignment="1">
      <alignment horizontal="left"/>
    </xf>
    <xf numFmtId="0" fontId="5" fillId="3" borderId="0" xfId="0" applyFont="1" applyFill="1"/>
    <xf numFmtId="0" fontId="5" fillId="3" borderId="0" xfId="0" applyFont="1" applyFill="1" applyAlignment="1">
      <alignment horizontal="left" vertical="center"/>
    </xf>
    <xf numFmtId="0" fontId="15" fillId="3" borderId="0" xfId="5" applyFill="1"/>
    <xf numFmtId="167" fontId="0" fillId="3" borderId="0" xfId="0" applyNumberFormat="1" applyFill="1"/>
    <xf numFmtId="167" fontId="10" fillId="0" borderId="16" xfId="1" applyNumberFormat="1" applyFont="1" applyFill="1" applyBorder="1" applyAlignment="1">
      <alignment vertical="center" wrapText="1"/>
    </xf>
    <xf numFmtId="0" fontId="15" fillId="3" borderId="0" xfId="5" applyFill="1" applyAlignment="1">
      <alignment horizontal="left"/>
    </xf>
    <xf numFmtId="0" fontId="17" fillId="3" borderId="0" xfId="0" applyFont="1" applyFill="1" applyAlignment="1">
      <alignment vertical="top" wrapText="1"/>
    </xf>
    <xf numFmtId="0" fontId="5" fillId="2" borderId="1" xfId="0" applyFont="1" applyFill="1" applyBorder="1" applyAlignment="1">
      <alignment vertical="center" wrapText="1"/>
    </xf>
    <xf numFmtId="0" fontId="5" fillId="3" borderId="0" xfId="0" applyFont="1" applyFill="1" applyBorder="1" applyAlignment="1">
      <alignment vertical="center" wrapText="1"/>
    </xf>
    <xf numFmtId="0" fontId="6" fillId="3" borderId="0" xfId="0" applyFont="1" applyFill="1" applyAlignment="1">
      <alignment horizontal="left" vertical="center"/>
    </xf>
    <xf numFmtId="0" fontId="6" fillId="2" borderId="0" xfId="0" applyFont="1" applyFill="1" applyBorder="1" applyAlignment="1">
      <alignment vertical="center" wrapText="1"/>
    </xf>
    <xf numFmtId="0" fontId="11" fillId="3" borderId="0" xfId="0" applyFont="1" applyFill="1" applyBorder="1" applyAlignment="1">
      <alignment horizontal="left" vertical="center" wrapText="1"/>
    </xf>
    <xf numFmtId="0" fontId="10" fillId="3" borderId="0" xfId="0" applyFont="1" applyFill="1" applyBorder="1"/>
    <xf numFmtId="0" fontId="6" fillId="3" borderId="0" xfId="0" applyFont="1" applyFill="1" applyBorder="1" applyAlignment="1">
      <alignment horizontal="left" vertical="center"/>
    </xf>
    <xf numFmtId="169" fontId="2" fillId="3" borderId="0" xfId="1" applyNumberFormat="1" applyFont="1" applyFill="1" applyBorder="1" applyAlignment="1">
      <alignment horizontal="right" vertical="center"/>
    </xf>
    <xf numFmtId="166" fontId="2" fillId="3" borderId="0" xfId="0" applyNumberFormat="1" applyFont="1" applyFill="1" applyBorder="1" applyAlignment="1">
      <alignment horizontal="right" vertical="center"/>
    </xf>
    <xf numFmtId="2" fontId="2" fillId="3" borderId="0" xfId="0" applyNumberFormat="1" applyFont="1" applyFill="1" applyBorder="1" applyAlignment="1">
      <alignment horizontal="right" vertical="center"/>
    </xf>
    <xf numFmtId="169" fontId="10" fillId="3" borderId="0" xfId="0" applyNumberFormat="1" applyFont="1" applyFill="1" applyBorder="1"/>
    <xf numFmtId="0" fontId="10" fillId="3" borderId="0" xfId="0" applyFont="1" applyFill="1" applyBorder="1" applyAlignment="1">
      <alignment horizontal="left" wrapText="1"/>
    </xf>
    <xf numFmtId="169" fontId="11" fillId="3" borderId="0" xfId="1" applyNumberFormat="1" applyFont="1" applyFill="1" applyBorder="1" applyAlignment="1">
      <alignment horizontal="right" vertical="center"/>
    </xf>
    <xf numFmtId="166" fontId="11" fillId="3" borderId="0" xfId="0" applyNumberFormat="1" applyFont="1" applyFill="1" applyBorder="1" applyAlignment="1">
      <alignment horizontal="right" vertical="center"/>
    </xf>
    <xf numFmtId="2" fontId="11" fillId="3" borderId="0" xfId="0" applyNumberFormat="1" applyFont="1" applyFill="1" applyBorder="1" applyAlignment="1">
      <alignment horizontal="right" vertical="center"/>
    </xf>
    <xf numFmtId="0" fontId="11" fillId="3" borderId="0" xfId="0" applyFont="1" applyFill="1" applyBorder="1" applyAlignment="1">
      <alignment vertical="center" wrapText="1"/>
    </xf>
    <xf numFmtId="166" fontId="2" fillId="3" borderId="0" xfId="1" applyNumberFormat="1" applyFont="1" applyFill="1" applyBorder="1" applyAlignment="1">
      <alignment horizontal="right" vertical="center"/>
    </xf>
    <xf numFmtId="0" fontId="6" fillId="3" borderId="0" xfId="0" applyFont="1" applyFill="1" applyAlignment="1">
      <alignment horizontal="left"/>
    </xf>
    <xf numFmtId="169" fontId="11" fillId="3" borderId="6" xfId="0" applyNumberFormat="1" applyFont="1" applyFill="1" applyBorder="1" applyAlignment="1">
      <alignment horizontal="right" vertical="center"/>
    </xf>
    <xf numFmtId="169" fontId="2" fillId="3" borderId="6" xfId="0" applyNumberFormat="1" applyFont="1" applyFill="1" applyBorder="1" applyAlignment="1">
      <alignment horizontal="right" vertical="center"/>
    </xf>
    <xf numFmtId="165" fontId="2" fillId="3" borderId="6" xfId="0" applyNumberFormat="1" applyFont="1" applyFill="1" applyBorder="1" applyAlignment="1">
      <alignment horizontal="right" vertical="center"/>
    </xf>
    <xf numFmtId="165" fontId="11" fillId="3" borderId="6" xfId="0" applyNumberFormat="1" applyFont="1" applyFill="1" applyBorder="1" applyAlignment="1">
      <alignment horizontal="right" vertical="center"/>
    </xf>
    <xf numFmtId="0" fontId="0" fillId="0" borderId="0" xfId="0" applyNumberFormat="1"/>
    <xf numFmtId="0" fontId="5" fillId="0" borderId="1" xfId="0" applyFont="1" applyFill="1" applyBorder="1" applyAlignment="1">
      <alignment horizontal="center" vertical="center" wrapText="1"/>
    </xf>
    <xf numFmtId="169" fontId="5" fillId="0" borderId="1" xfId="1" applyNumberFormat="1" applyFont="1" applyFill="1" applyBorder="1" applyAlignment="1">
      <alignment horizontal="right" vertical="center" wrapText="1"/>
    </xf>
    <xf numFmtId="0" fontId="6" fillId="3" borderId="0" xfId="0" applyFont="1" applyFill="1" applyAlignment="1">
      <alignment horizontal="left" vertical="center"/>
    </xf>
    <xf numFmtId="0" fontId="5" fillId="3" borderId="0" xfId="4" applyFont="1" applyFill="1" applyAlignment="1">
      <alignment vertical="center" wrapText="1"/>
    </xf>
    <xf numFmtId="0" fontId="5" fillId="3" borderId="0" xfId="4" applyFont="1" applyFill="1" applyAlignment="1">
      <alignment horizontal="left" vertical="center"/>
    </xf>
    <xf numFmtId="0" fontId="2" fillId="3" borderId="6" xfId="0" applyFont="1" applyFill="1" applyBorder="1" applyAlignment="1">
      <alignment vertical="center"/>
    </xf>
    <xf numFmtId="171" fontId="19" fillId="3" borderId="0" xfId="0" applyNumberFormat="1" applyFont="1" applyFill="1"/>
    <xf numFmtId="167" fontId="6" fillId="2" borderId="1" xfId="0" applyNumberFormat="1" applyFont="1" applyFill="1" applyBorder="1" applyAlignment="1">
      <alignment horizontal="right" vertical="center" wrapText="1"/>
    </xf>
    <xf numFmtId="0" fontId="15" fillId="3" borderId="0" xfId="5" applyFill="1" applyAlignment="1">
      <alignment horizontal="left" vertical="center"/>
    </xf>
    <xf numFmtId="170" fontId="19" fillId="3" borderId="0" xfId="0" applyNumberFormat="1" applyFont="1" applyFill="1"/>
    <xf numFmtId="167" fontId="19" fillId="3" borderId="0" xfId="0" applyNumberFormat="1" applyFont="1" applyFill="1"/>
    <xf numFmtId="169" fontId="19" fillId="3" borderId="0" xfId="0" applyNumberFormat="1" applyFont="1" applyFill="1"/>
    <xf numFmtId="0" fontId="5" fillId="2" borderId="1" xfId="0" applyFont="1" applyFill="1" applyBorder="1" applyAlignment="1">
      <alignment vertical="center" wrapText="1"/>
    </xf>
    <xf numFmtId="0" fontId="2" fillId="0" borderId="6" xfId="0" applyFont="1" applyFill="1" applyBorder="1" applyAlignment="1">
      <alignment vertical="center" wrapText="1"/>
    </xf>
    <xf numFmtId="169" fontId="2" fillId="0" borderId="6" xfId="1" applyNumberFormat="1" applyFont="1" applyFill="1" applyBorder="1" applyAlignment="1">
      <alignment horizontal="right" vertical="center"/>
    </xf>
    <xf numFmtId="169" fontId="2" fillId="0" borderId="6" xfId="0" applyNumberFormat="1" applyFont="1" applyFill="1" applyBorder="1" applyAlignment="1">
      <alignment horizontal="right" vertical="center"/>
    </xf>
    <xf numFmtId="165" fontId="2" fillId="0" borderId="6" xfId="0" applyNumberFormat="1" applyFont="1" applyFill="1" applyBorder="1" applyAlignment="1">
      <alignment horizontal="right" vertical="center"/>
    </xf>
    <xf numFmtId="0" fontId="10" fillId="0" borderId="0" xfId="0" applyFont="1" applyFill="1"/>
    <xf numFmtId="0" fontId="11" fillId="0" borderId="6" xfId="0" applyFont="1" applyFill="1" applyBorder="1" applyAlignment="1">
      <alignment vertical="center" wrapText="1"/>
    </xf>
    <xf numFmtId="169" fontId="11" fillId="0" borderId="6" xfId="1" applyNumberFormat="1" applyFont="1" applyFill="1" applyBorder="1" applyAlignment="1">
      <alignment horizontal="right" vertical="center"/>
    </xf>
    <xf numFmtId="169" fontId="11" fillId="0" borderId="6" xfId="0" applyNumberFormat="1" applyFont="1" applyFill="1" applyBorder="1" applyAlignment="1">
      <alignment horizontal="right" vertical="center"/>
    </xf>
    <xf numFmtId="165" fontId="11" fillId="0" borderId="6" xfId="0" applyNumberFormat="1" applyFont="1" applyFill="1" applyBorder="1" applyAlignment="1">
      <alignment horizontal="right" vertical="center"/>
    </xf>
    <xf numFmtId="0" fontId="6" fillId="0" borderId="1" xfId="0" applyFont="1" applyFill="1" applyBorder="1" applyAlignment="1">
      <alignment vertical="center" wrapText="1"/>
    </xf>
    <xf numFmtId="169" fontId="6" fillId="0" borderId="1" xfId="1" applyNumberFormat="1" applyFont="1" applyFill="1" applyBorder="1" applyAlignment="1">
      <alignment horizontal="right" vertical="center" wrapText="1"/>
    </xf>
    <xf numFmtId="169" fontId="6" fillId="0" borderId="0" xfId="0" applyNumberFormat="1" applyFont="1" applyFill="1" applyAlignment="1">
      <alignment vertical="center"/>
    </xf>
    <xf numFmtId="0" fontId="0" fillId="0" borderId="0" xfId="0" applyFill="1"/>
    <xf numFmtId="0" fontId="11" fillId="3" borderId="16" xfId="0" applyFont="1" applyFill="1" applyBorder="1" applyAlignment="1">
      <alignment vertical="center"/>
    </xf>
    <xf numFmtId="0" fontId="11" fillId="0" borderId="16" xfId="0" applyFont="1" applyFill="1" applyBorder="1" applyAlignment="1">
      <alignment vertical="center"/>
    </xf>
    <xf numFmtId="172" fontId="19" fillId="3" borderId="0" xfId="0" applyNumberFormat="1" applyFont="1" applyFill="1"/>
    <xf numFmtId="0" fontId="22" fillId="3" borderId="0" xfId="0" applyFont="1" applyFill="1" applyAlignment="1">
      <alignment horizontal="left"/>
    </xf>
    <xf numFmtId="0" fontId="8" fillId="3" borderId="0" xfId="0" applyFont="1" applyFill="1" applyAlignment="1">
      <alignment horizontal="left" wrapText="1"/>
    </xf>
    <xf numFmtId="0" fontId="24" fillId="3" borderId="0" xfId="0" applyFont="1" applyFill="1" applyAlignment="1">
      <alignment horizontal="left"/>
    </xf>
    <xf numFmtId="0" fontId="15" fillId="3" borderId="0" xfId="5" applyFill="1" applyAlignment="1">
      <alignment horizontal="left" wrapText="1"/>
    </xf>
    <xf numFmtId="0" fontId="5" fillId="3" borderId="0"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0" borderId="0" xfId="0" applyFont="1" applyFill="1" applyBorder="1" applyAlignment="1">
      <alignment vertical="center" wrapText="1"/>
    </xf>
    <xf numFmtId="0" fontId="6" fillId="3" borderId="0" xfId="0" applyFont="1" applyFill="1" applyAlignment="1">
      <alignment horizontal="left"/>
    </xf>
    <xf numFmtId="0" fontId="5" fillId="2" borderId="0"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6" fillId="3" borderId="0" xfId="0" applyFont="1" applyFill="1" applyAlignment="1">
      <alignment horizontal="left" vertical="center"/>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2"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6" fillId="2" borderId="0" xfId="0" applyFont="1" applyFill="1" applyBorder="1" applyAlignment="1">
      <alignment vertical="center" wrapText="1"/>
    </xf>
    <xf numFmtId="0" fontId="5" fillId="3" borderId="0" xfId="2" applyFont="1" applyFill="1" applyAlignment="1">
      <alignment vertical="center"/>
    </xf>
    <xf numFmtId="0" fontId="5" fillId="3" borderId="0" xfId="4" applyFont="1" applyFill="1" applyAlignment="1">
      <alignment vertical="center" wrapText="1"/>
    </xf>
    <xf numFmtId="0" fontId="5" fillId="3" borderId="0" xfId="4" applyFont="1" applyFill="1" applyAlignment="1">
      <alignment horizontal="left" vertical="center"/>
    </xf>
    <xf numFmtId="0" fontId="5" fillId="3" borderId="15" xfId="4" applyFont="1" applyFill="1" applyBorder="1" applyAlignment="1">
      <alignment horizontal="center" vertical="center"/>
    </xf>
    <xf numFmtId="0" fontId="5" fillId="3" borderId="12" xfId="4" applyFont="1" applyFill="1" applyBorder="1" applyAlignment="1">
      <alignment horizontal="center" vertical="center"/>
    </xf>
    <xf numFmtId="0" fontId="5" fillId="3" borderId="13" xfId="4" applyFont="1" applyFill="1" applyBorder="1" applyAlignment="1">
      <alignment horizontal="center" vertical="center"/>
    </xf>
    <xf numFmtId="0" fontId="5" fillId="3" borderId="14" xfId="4" applyFont="1" applyFill="1" applyBorder="1" applyAlignment="1">
      <alignment horizontal="left" vertical="center" wrapText="1"/>
    </xf>
    <xf numFmtId="0" fontId="5" fillId="3" borderId="14" xfId="4" applyFont="1" applyFill="1" applyBorder="1" applyAlignment="1">
      <alignment horizontal="left" vertical="center"/>
    </xf>
    <xf numFmtId="165" fontId="5" fillId="3" borderId="2" xfId="4" applyNumberFormat="1" applyFont="1" applyFill="1" applyBorder="1" applyAlignment="1">
      <alignment horizontal="center" vertical="center" wrapText="1"/>
    </xf>
    <xf numFmtId="165" fontId="5" fillId="3" borderId="4" xfId="4" applyNumberFormat="1" applyFont="1" applyFill="1" applyBorder="1" applyAlignment="1">
      <alignment horizontal="center" vertical="center" wrapText="1"/>
    </xf>
    <xf numFmtId="0" fontId="5" fillId="3" borderId="18" xfId="4" applyFont="1" applyFill="1" applyBorder="1" applyAlignment="1">
      <alignment horizontal="center" vertical="center" wrapText="1"/>
    </xf>
    <xf numFmtId="0" fontId="5" fillId="3" borderId="19" xfId="4" applyFont="1" applyFill="1" applyBorder="1" applyAlignment="1">
      <alignment horizontal="center" vertical="center" wrapText="1"/>
    </xf>
    <xf numFmtId="0" fontId="5" fillId="3" borderId="20" xfId="4" applyFont="1" applyFill="1" applyBorder="1" applyAlignment="1">
      <alignment horizontal="center" vertical="center" wrapText="1"/>
    </xf>
    <xf numFmtId="0" fontId="6" fillId="3" borderId="17" xfId="0" applyFont="1" applyFill="1" applyBorder="1" applyAlignment="1">
      <alignment horizontal="left" vertical="center"/>
    </xf>
    <xf numFmtId="0" fontId="6" fillId="3" borderId="17" xfId="0" applyFont="1" applyFill="1" applyBorder="1" applyAlignment="1">
      <alignment horizontal="left" vertical="center" wrapText="1"/>
    </xf>
    <xf numFmtId="0" fontId="17" fillId="3" borderId="0" xfId="0" applyFont="1" applyFill="1" applyAlignment="1">
      <alignment horizontal="left" vertical="top" wrapText="1"/>
    </xf>
    <xf numFmtId="0" fontId="5" fillId="3" borderId="0" xfId="0" applyFont="1" applyFill="1" applyAlignment="1">
      <alignment horizontal="left" wrapText="1"/>
    </xf>
  </cellXfs>
  <cellStyles count="7">
    <cellStyle name="Lien hypertexte" xfId="5" builtinId="8"/>
    <cellStyle name="Milliers" xfId="1" builtinId="3"/>
    <cellStyle name="Milliers 2" xfId="3"/>
    <cellStyle name="Normal" xfId="0" builtinId="0"/>
    <cellStyle name="Normal 2" xfId="4"/>
    <cellStyle name="Normal 3" xfId="2"/>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ees.solidarites-sante.gouv.fr/sources-outils-et-enquetes/07-lenquete-aupres-des-etablissements-dhebergement-pour-personnes-age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tabSelected="1" zoomScaleNormal="100" workbookViewId="0">
      <selection activeCell="A2" sqref="A2"/>
    </sheetView>
  </sheetViews>
  <sheetFormatPr baseColWidth="10" defaultRowHeight="15" x14ac:dyDescent="0.25"/>
  <cols>
    <col min="1" max="10" width="11.42578125" style="45"/>
    <col min="11" max="11" width="11.42578125" style="44"/>
    <col min="12" max="22" width="11.42578125" style="25"/>
  </cols>
  <sheetData>
    <row r="1" spans="1:22" x14ac:dyDescent="0.25">
      <c r="A1" s="250" t="s">
        <v>128</v>
      </c>
      <c r="B1" s="250"/>
      <c r="C1" s="250"/>
      <c r="D1" s="250"/>
      <c r="E1" s="250"/>
      <c r="F1" s="250"/>
      <c r="G1" s="250"/>
      <c r="H1" s="250"/>
      <c r="I1" s="250"/>
      <c r="J1" s="250"/>
      <c r="K1" s="250"/>
      <c r="L1" s="250"/>
      <c r="M1" s="250"/>
      <c r="N1" s="250"/>
      <c r="O1" s="250"/>
    </row>
    <row r="2" spans="1:22" x14ac:dyDescent="0.25">
      <c r="A2" s="160"/>
      <c r="B2" s="160"/>
      <c r="C2" s="160"/>
      <c r="D2" s="160"/>
      <c r="E2" s="160"/>
      <c r="F2" s="160"/>
      <c r="G2" s="160"/>
      <c r="H2" s="160"/>
      <c r="I2" s="160"/>
      <c r="J2" s="160"/>
      <c r="K2" s="160"/>
      <c r="L2" s="160"/>
      <c r="M2" s="160"/>
      <c r="N2" s="160"/>
      <c r="O2" s="160"/>
    </row>
    <row r="3" spans="1:22" ht="13.5" customHeight="1" x14ac:dyDescent="0.25">
      <c r="A3" s="251" t="s">
        <v>129</v>
      </c>
      <c r="B3" s="251"/>
      <c r="C3" s="251"/>
      <c r="D3" s="251"/>
      <c r="E3" s="251"/>
      <c r="F3" s="251"/>
      <c r="G3" s="251"/>
      <c r="H3" s="251"/>
      <c r="I3" s="251"/>
      <c r="J3" s="251"/>
      <c r="K3" s="251"/>
      <c r="L3" s="251"/>
      <c r="M3" s="251"/>
      <c r="N3" s="251"/>
      <c r="O3" s="251"/>
    </row>
    <row r="4" spans="1:22" ht="45.75" customHeight="1" x14ac:dyDescent="0.25">
      <c r="A4" s="251" t="s">
        <v>115</v>
      </c>
      <c r="B4" s="251"/>
      <c r="C4" s="251"/>
      <c r="D4" s="251"/>
      <c r="E4" s="251"/>
      <c r="F4" s="251"/>
      <c r="G4" s="251"/>
      <c r="H4" s="251"/>
      <c r="I4" s="251"/>
      <c r="J4" s="251"/>
      <c r="K4" s="251"/>
      <c r="L4" s="251"/>
      <c r="M4" s="251"/>
      <c r="N4" s="251"/>
      <c r="O4" s="251"/>
    </row>
    <row r="5" spans="1:22" x14ac:dyDescent="0.25">
      <c r="A5" s="160"/>
      <c r="B5" s="160"/>
      <c r="C5" s="160"/>
      <c r="D5" s="160"/>
      <c r="E5" s="160"/>
      <c r="F5" s="160"/>
      <c r="G5" s="160"/>
      <c r="H5" s="160"/>
      <c r="I5" s="160"/>
      <c r="J5" s="160"/>
      <c r="K5" s="160"/>
      <c r="L5" s="160"/>
      <c r="M5" s="160"/>
      <c r="N5" s="160"/>
      <c r="O5" s="160"/>
    </row>
    <row r="6" spans="1:22" x14ac:dyDescent="0.25">
      <c r="A6" s="252" t="s">
        <v>130</v>
      </c>
      <c r="B6" s="252"/>
      <c r="C6" s="252"/>
      <c r="D6" s="252"/>
      <c r="E6" s="252"/>
      <c r="F6" s="252"/>
      <c r="G6" s="252"/>
      <c r="H6" s="252"/>
      <c r="I6" s="252"/>
      <c r="J6" s="252"/>
      <c r="K6" s="252"/>
      <c r="L6" s="252"/>
      <c r="M6" s="252"/>
      <c r="N6" s="252"/>
      <c r="O6" s="252"/>
    </row>
    <row r="7" spans="1:22" x14ac:dyDescent="0.25">
      <c r="A7" s="184"/>
      <c r="B7" s="184"/>
      <c r="C7" s="184"/>
      <c r="D7" s="184"/>
      <c r="E7" s="184"/>
      <c r="F7" s="184"/>
      <c r="G7" s="184"/>
      <c r="H7" s="184"/>
      <c r="I7" s="184"/>
      <c r="J7" s="184"/>
      <c r="K7" s="184"/>
      <c r="L7" s="184"/>
      <c r="M7" s="184"/>
      <c r="N7" s="184"/>
      <c r="O7" s="184"/>
    </row>
    <row r="8" spans="1:22" ht="29.25" customHeight="1" x14ac:dyDescent="0.25">
      <c r="A8" s="253" t="s">
        <v>131</v>
      </c>
      <c r="B8" s="253"/>
      <c r="C8" s="253"/>
      <c r="D8" s="253"/>
      <c r="E8" s="253"/>
      <c r="F8" s="253"/>
      <c r="G8" s="253"/>
      <c r="H8" s="253"/>
      <c r="I8" s="253"/>
      <c r="J8" s="253"/>
      <c r="K8" s="253"/>
      <c r="L8" s="253"/>
      <c r="M8" s="253"/>
      <c r="N8" s="253"/>
      <c r="O8" s="253"/>
    </row>
    <row r="9" spans="1:22" s="170" customFormat="1" ht="15" customHeight="1" x14ac:dyDescent="0.2">
      <c r="A9" s="179"/>
      <c r="B9" s="163"/>
      <c r="C9" s="163"/>
      <c r="D9" s="163"/>
      <c r="E9" s="163"/>
      <c r="F9" s="163"/>
      <c r="G9" s="163"/>
      <c r="H9" s="163"/>
      <c r="I9" s="163"/>
      <c r="J9" s="163"/>
      <c r="K9" s="163"/>
      <c r="L9" s="163"/>
      <c r="M9" s="163"/>
      <c r="N9" s="163"/>
      <c r="O9" s="163"/>
      <c r="P9" s="150"/>
      <c r="Q9" s="150"/>
      <c r="R9" s="150"/>
      <c r="S9" s="150"/>
      <c r="T9" s="150"/>
      <c r="U9" s="150"/>
      <c r="V9" s="150"/>
    </row>
    <row r="10" spans="1:22" x14ac:dyDescent="0.25">
      <c r="A10" s="47" t="s">
        <v>80</v>
      </c>
    </row>
    <row r="12" spans="1:22" x14ac:dyDescent="0.25">
      <c r="A12" s="196" t="s">
        <v>266</v>
      </c>
    </row>
    <row r="13" spans="1:22" x14ac:dyDescent="0.25">
      <c r="A13" s="196" t="s">
        <v>268</v>
      </c>
    </row>
    <row r="14" spans="1:22" x14ac:dyDescent="0.25">
      <c r="A14" s="229" t="s">
        <v>269</v>
      </c>
      <c r="P14" s="150"/>
    </row>
    <row r="15" spans="1:22" x14ac:dyDescent="0.25">
      <c r="A15" s="46" t="s">
        <v>114</v>
      </c>
    </row>
    <row r="16" spans="1:22" x14ac:dyDescent="0.25">
      <c r="A16" s="229" t="s">
        <v>270</v>
      </c>
      <c r="B16" s="161"/>
      <c r="C16" s="161"/>
      <c r="D16" s="150"/>
      <c r="E16" s="150"/>
      <c r="F16" s="150"/>
      <c r="G16" s="150"/>
      <c r="H16" s="150"/>
      <c r="I16" s="150"/>
      <c r="J16" s="150"/>
      <c r="K16" s="150"/>
      <c r="L16" s="150"/>
      <c r="M16" s="150"/>
      <c r="N16" s="150"/>
      <c r="O16" s="150"/>
      <c r="P16" s="151"/>
    </row>
    <row r="17" spans="1:15" x14ac:dyDescent="0.25">
      <c r="A17" s="229" t="s">
        <v>271</v>
      </c>
      <c r="B17" s="162"/>
      <c r="C17" s="162"/>
      <c r="D17" s="151"/>
      <c r="E17" s="151"/>
      <c r="F17" s="151"/>
      <c r="G17" s="151"/>
      <c r="H17" s="151"/>
      <c r="I17" s="151"/>
      <c r="J17" s="151"/>
      <c r="K17" s="151"/>
      <c r="L17" s="151"/>
      <c r="M17" s="151"/>
      <c r="N17" s="151"/>
      <c r="O17" s="151"/>
    </row>
    <row r="18" spans="1:15" x14ac:dyDescent="0.25">
      <c r="A18" s="229" t="s">
        <v>272</v>
      </c>
    </row>
    <row r="19" spans="1:15" x14ac:dyDescent="0.25">
      <c r="A19" s="229" t="s">
        <v>273</v>
      </c>
    </row>
    <row r="20" spans="1:15" x14ac:dyDescent="0.25">
      <c r="A20" s="229" t="s">
        <v>274</v>
      </c>
    </row>
    <row r="21" spans="1:15" x14ac:dyDescent="0.25">
      <c r="A21" s="229" t="s">
        <v>275</v>
      </c>
    </row>
    <row r="22" spans="1:15" x14ac:dyDescent="0.25">
      <c r="A22" s="229" t="s">
        <v>276</v>
      </c>
    </row>
    <row r="23" spans="1:15" x14ac:dyDescent="0.25">
      <c r="A23" s="229" t="s">
        <v>277</v>
      </c>
    </row>
    <row r="24" spans="1:15" x14ac:dyDescent="0.25">
      <c r="A24" s="193" t="s">
        <v>279</v>
      </c>
    </row>
    <row r="25" spans="1:15" x14ac:dyDescent="0.25">
      <c r="A25" s="196" t="s">
        <v>280</v>
      </c>
    </row>
    <row r="26" spans="1:15" x14ac:dyDescent="0.25">
      <c r="A26" s="196" t="s">
        <v>282</v>
      </c>
    </row>
    <row r="27" spans="1:15" x14ac:dyDescent="0.25">
      <c r="A27" s="193" t="s">
        <v>284</v>
      </c>
    </row>
    <row r="28" spans="1:15" x14ac:dyDescent="0.25">
      <c r="A28" s="193" t="s">
        <v>286</v>
      </c>
    </row>
    <row r="29" spans="1:15" x14ac:dyDescent="0.25">
      <c r="A29" s="178"/>
    </row>
  </sheetData>
  <mergeCells count="5">
    <mergeCell ref="A1:O1"/>
    <mergeCell ref="A3:O3"/>
    <mergeCell ref="A4:O4"/>
    <mergeCell ref="A6:O6"/>
    <mergeCell ref="A8:O8"/>
  </mergeCells>
  <hyperlinks>
    <hyperlink ref="A12" location="'TAB1'!A1" display="Tableau 1. Répartition, équivalents temps plein (ETP) du personnel et taux d'encadrement pour 100 places, selon la fonction principale exercée et la catégorie d'établissements"/>
    <hyperlink ref="A13" location="'TAB2'!A1" display="Tableau 2. Répartition du personnel selon le sexe et la catégorie d'établissements"/>
    <hyperlink ref="A14" location="'TAB3'!A1" display="Tableau 3. Répartition du personnel selon la fonction principale (agrégée), le sexe, le groupe d'âges et la catégorie d'établissements"/>
    <hyperlink ref="A16" location="'TAB5'!A1" display="Tableau 5. Répartition du personnel selon le statut ou type de contrat et la catégorie d'établissements"/>
    <hyperlink ref="A17" location="'TAB6'!A1" display="Tableau 6. Répartition du personnel de direction selon le diplôme ou corps statutaire et la catégorie d'établissements"/>
    <hyperlink ref="A18" location="'TAB7'!A1" display="Tableau 7. Répartition des animateurs sociaux selon le diplôme ou corps statutaire et la catégorie d'établissements"/>
    <hyperlink ref="A19" location="'TAB8'!A1" display="Tableau 8. Répartition du personnel médical selon le diplôme ou corps statutaire et la catégorie d'établissements"/>
    <hyperlink ref="A20" location="'TAB9'!A1" display="Tableau 9. Répartition du personnel soignant selon le diplôme ou corps statutaire et la catégorie d'établissements"/>
    <hyperlink ref="A15" location="'TAB4'!A1" display="Tableau 4. Âge moyen du personnel par type de fonction selon la catégorie d'établissements"/>
    <hyperlink ref="A22" location="'TAB11'!A1" display="Tableau 11. Répartition du personnel selon l'ancienneté, la fonction principale et la catégorie d'établissements"/>
    <hyperlink ref="A23" location="'TAB12'!A1" display="Tableau 12. Répartition du personnel selon qu'il travaille de jour, de nuit ou en alternance et selon la catégorie d'établissements"/>
    <hyperlink ref="A24" location="'TAB13'!A1" display="Tableau 13. Répartition des établissements selon qu'ils accueillent ou non des stagiaires ou bénévoles, par catégorie d'établissements"/>
    <hyperlink ref="A25" location="'TAB14'!A1" display="Tableau 14. Répartition des établissements selon qu'ils emploient ou non du personnel intérimaire et le type de personnel employé, par catégorie d'établissements"/>
    <hyperlink ref="A26" location="'TAB15'!A1" display="Tableau 15. Répartition des établissements selon qu'ils déclarent ou non rencontrer des difficultés de recrutement, par catégorie d'établissements"/>
    <hyperlink ref="A27" location="'TAB16'!A1" display="Tableau 16. Répartition des établissements selon qu'ils déclarent ou non disposer d'au moins un professionnel présent sur place 24h/24 et 7j/7, par catégorie d'établissements"/>
    <hyperlink ref="A8:O8" r:id="rId1" display="https://drees.solidarites-sante.gouv.fr/sources-outils-et-enquetes/07-lenquete-aupres-des-etablissements-dhebergement-pour-personnes-agees"/>
    <hyperlink ref="A28" location="'TAB17'!A1" display="Tableau 17. Répartition des établissements selon qu'ils font appel ou non à une société de sous-traitance, par catégorie d'établissements et selon les activités"/>
    <hyperlink ref="A21" location="'TAB10'!A1" display="Tableau 10. Répartition des accompagnants éducatifs et sociaux (ex AMP et AVS) selon le diplôme ou corps statutaire et la catégorie d'établissements"/>
  </hyperlinks>
  <pageMargins left="0.7" right="0.7" top="0.75" bottom="0.75" header="0.3" footer="0.3"/>
  <pageSetup paperSize="9" scale="5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2"/>
  <sheetViews>
    <sheetView zoomScaleNormal="100" workbookViewId="0">
      <selection activeCell="A2" sqref="A2"/>
    </sheetView>
  </sheetViews>
  <sheetFormatPr baseColWidth="10" defaultRowHeight="15" x14ac:dyDescent="0.25"/>
  <cols>
    <col min="1" max="1" width="52.28515625" style="100" customWidth="1"/>
    <col min="2" max="3" width="16.28515625" style="98" customWidth="1"/>
    <col min="4" max="4" width="13.28515625" style="98" customWidth="1"/>
    <col min="5" max="7" width="11.42578125" style="98"/>
    <col min="8" max="8" width="15.42578125" style="98" customWidth="1"/>
    <col min="9" max="9" width="6.42578125" style="98" customWidth="1"/>
    <col min="10" max="16384" width="11.42578125" style="99"/>
  </cols>
  <sheetData>
    <row r="1" spans="1:8" x14ac:dyDescent="0.25">
      <c r="A1" s="185" t="s">
        <v>274</v>
      </c>
      <c r="B1" s="132"/>
      <c r="C1" s="149"/>
      <c r="G1" s="132"/>
    </row>
    <row r="2" spans="1:8" ht="15" customHeight="1" x14ac:dyDescent="0.25">
      <c r="B2" s="107"/>
      <c r="C2" s="107"/>
      <c r="D2" s="107"/>
    </row>
    <row r="3" spans="1:8" ht="15" customHeight="1" x14ac:dyDescent="0.25">
      <c r="A3" s="133" t="s">
        <v>14</v>
      </c>
      <c r="B3" s="133"/>
      <c r="C3" s="133"/>
      <c r="D3" s="119" t="s">
        <v>84</v>
      </c>
    </row>
    <row r="4" spans="1:8" ht="37.5" customHeight="1" x14ac:dyDescent="0.25">
      <c r="A4" s="115" t="s">
        <v>34</v>
      </c>
      <c r="B4" s="31" t="s">
        <v>181</v>
      </c>
      <c r="C4" s="31" t="s">
        <v>182</v>
      </c>
      <c r="D4" s="31" t="s">
        <v>13</v>
      </c>
    </row>
    <row r="5" spans="1:8" ht="22.5" x14ac:dyDescent="0.25">
      <c r="A5" s="130" t="s">
        <v>241</v>
      </c>
      <c r="B5" s="67">
        <v>0.53018470801027773</v>
      </c>
      <c r="C5" s="67">
        <v>0.45042373082767001</v>
      </c>
      <c r="D5" s="67">
        <v>0.51740190517103768</v>
      </c>
    </row>
    <row r="6" spans="1:8" ht="22.5" x14ac:dyDescent="0.25">
      <c r="A6" s="130" t="s">
        <v>242</v>
      </c>
      <c r="B6" s="67">
        <v>2.4719305034312304</v>
      </c>
      <c r="C6" s="67">
        <v>6.5797184211135988</v>
      </c>
      <c r="D6" s="67">
        <v>3.130260490248336</v>
      </c>
    </row>
    <row r="7" spans="1:8" x14ac:dyDescent="0.25">
      <c r="A7" s="130" t="s">
        <v>243</v>
      </c>
      <c r="B7" s="67">
        <v>0.95700474377642997</v>
      </c>
      <c r="C7" s="67">
        <v>1.0066845127068285</v>
      </c>
      <c r="D7" s="67">
        <v>0.96496661578161336</v>
      </c>
    </row>
    <row r="8" spans="1:8" ht="22.5" x14ac:dyDescent="0.25">
      <c r="A8" s="130" t="s">
        <v>244</v>
      </c>
      <c r="B8" s="67">
        <v>84.541882624742058</v>
      </c>
      <c r="C8" s="67">
        <v>79.670437497256202</v>
      </c>
      <c r="D8" s="67">
        <v>83.761165978502049</v>
      </c>
    </row>
    <row r="9" spans="1:8" ht="23.25" customHeight="1" x14ac:dyDescent="0.25">
      <c r="A9" s="130" t="s">
        <v>43</v>
      </c>
      <c r="B9" s="67">
        <v>0.37004405823926528</v>
      </c>
      <c r="C9" s="67">
        <v>0.24228198452478877</v>
      </c>
      <c r="D9" s="67">
        <v>0.34956841392907101</v>
      </c>
    </row>
    <row r="10" spans="1:8" ht="22.5" x14ac:dyDescent="0.25">
      <c r="A10" s="130" t="s">
        <v>44</v>
      </c>
      <c r="B10" s="67">
        <v>0.14422063066836441</v>
      </c>
      <c r="C10" s="67">
        <v>1.8707855952615472E-2</v>
      </c>
      <c r="D10" s="67">
        <v>0.12410546771939283</v>
      </c>
    </row>
    <row r="11" spans="1:8" ht="18" customHeight="1" x14ac:dyDescent="0.25">
      <c r="A11" s="130" t="s">
        <v>45</v>
      </c>
      <c r="B11" s="67">
        <v>0.10755172430433615</v>
      </c>
      <c r="C11" s="67">
        <v>5.2404153989606447E-2</v>
      </c>
      <c r="D11" s="67">
        <v>9.8713561291583762E-2</v>
      </c>
    </row>
    <row r="12" spans="1:8" ht="22.5" x14ac:dyDescent="0.25">
      <c r="A12" s="130" t="s">
        <v>233</v>
      </c>
      <c r="B12" s="67">
        <v>5.8810496518850362E-2</v>
      </c>
      <c r="C12" s="67">
        <v>2.0276255132548573E-2</v>
      </c>
      <c r="D12" s="67">
        <v>5.263484988562199E-2</v>
      </c>
    </row>
    <row r="13" spans="1:8" ht="22.5" x14ac:dyDescent="0.25">
      <c r="A13" s="130" t="s">
        <v>46</v>
      </c>
      <c r="B13" s="67">
        <v>0.42753893499212642</v>
      </c>
      <c r="C13" s="67">
        <v>0.13541291813307504</v>
      </c>
      <c r="D13" s="67">
        <v>0.38072168914554472</v>
      </c>
    </row>
    <row r="14" spans="1:8" ht="22.5" x14ac:dyDescent="0.25">
      <c r="A14" s="130" t="s">
        <v>47</v>
      </c>
      <c r="B14" s="67">
        <v>0.67034232819234585</v>
      </c>
      <c r="C14" s="67">
        <v>0.8770944488091349</v>
      </c>
      <c r="D14" s="67">
        <v>0.70347722307193683</v>
      </c>
    </row>
    <row r="15" spans="1:8" x14ac:dyDescent="0.25">
      <c r="A15" s="130" t="s">
        <v>48</v>
      </c>
      <c r="B15" s="67">
        <v>0.32782305548480833</v>
      </c>
      <c r="C15" s="67">
        <v>0.44529382526536204</v>
      </c>
      <c r="D15" s="67">
        <v>0.34664937560424108</v>
      </c>
    </row>
    <row r="16" spans="1:8" x14ac:dyDescent="0.25">
      <c r="A16" s="130" t="s">
        <v>49</v>
      </c>
      <c r="B16" s="67">
        <v>9.3926661916399414</v>
      </c>
      <c r="C16" s="67">
        <v>10.501264396288581</v>
      </c>
      <c r="D16" s="67">
        <v>9.5703344296495629</v>
      </c>
      <c r="F16" s="232"/>
      <c r="G16" s="232"/>
      <c r="H16" s="232"/>
    </row>
    <row r="17" spans="1:12" x14ac:dyDescent="0.25">
      <c r="A17" s="115" t="s">
        <v>85</v>
      </c>
      <c r="B17" s="129">
        <v>99.999999999999943</v>
      </c>
      <c r="C17" s="129">
        <v>100</v>
      </c>
      <c r="D17" s="129">
        <v>99.999999999999972</v>
      </c>
    </row>
    <row r="18" spans="1:12" ht="18" customHeight="1" x14ac:dyDescent="0.25">
      <c r="A18" s="131" t="s">
        <v>13</v>
      </c>
      <c r="B18" s="55">
        <f>B38+B58+B78+B98+B118+B138</f>
        <v>140856</v>
      </c>
      <c r="C18" s="55">
        <f>C38+C58+C78+C98+C118+C138</f>
        <v>26884</v>
      </c>
      <c r="D18" s="55">
        <f>B18+C18</f>
        <v>167740</v>
      </c>
    </row>
    <row r="19" spans="1:12" ht="12" customHeight="1" x14ac:dyDescent="0.25">
      <c r="A19" s="11" t="s">
        <v>112</v>
      </c>
      <c r="B19" s="11"/>
      <c r="C19" s="11"/>
      <c r="D19" s="11"/>
    </row>
    <row r="20" spans="1:12" ht="12.75" customHeight="1" x14ac:dyDescent="0.25">
      <c r="A20" s="267" t="s">
        <v>132</v>
      </c>
      <c r="B20" s="267"/>
      <c r="C20" s="267"/>
      <c r="D20" s="267"/>
    </row>
    <row r="21" spans="1:12" x14ac:dyDescent="0.25">
      <c r="A21" s="98"/>
    </row>
    <row r="22" spans="1:12" x14ac:dyDescent="0.25">
      <c r="A22" s="99"/>
      <c r="B22" s="133"/>
      <c r="C22" s="133"/>
    </row>
    <row r="23" spans="1:12" x14ac:dyDescent="0.25">
      <c r="A23" s="133" t="s">
        <v>24</v>
      </c>
      <c r="B23" s="134"/>
      <c r="C23" s="134"/>
      <c r="D23" s="135" t="s">
        <v>84</v>
      </c>
    </row>
    <row r="24" spans="1:12" ht="33.75" x14ac:dyDescent="0.25">
      <c r="A24" s="115" t="s">
        <v>34</v>
      </c>
      <c r="B24" s="31" t="s">
        <v>181</v>
      </c>
      <c r="C24" s="31" t="s">
        <v>182</v>
      </c>
      <c r="D24" s="31" t="s">
        <v>13</v>
      </c>
    </row>
    <row r="25" spans="1:12" s="103" customFormat="1" ht="27.75" customHeight="1" x14ac:dyDescent="0.25">
      <c r="A25" s="130" t="s">
        <v>241</v>
      </c>
      <c r="B25" s="67">
        <v>0.41490010693342105</v>
      </c>
      <c r="C25" s="67">
        <v>0.20500014457102114</v>
      </c>
      <c r="D25" s="67">
        <v>0.38432527333165484</v>
      </c>
      <c r="E25" s="123"/>
      <c r="F25" s="123"/>
      <c r="G25" s="123"/>
      <c r="H25" s="123"/>
      <c r="I25" s="123"/>
      <c r="J25" s="99"/>
      <c r="K25" s="99"/>
      <c r="L25" s="99"/>
    </row>
    <row r="26" spans="1:12" s="103" customFormat="1" ht="27.75" customHeight="1" x14ac:dyDescent="0.25">
      <c r="A26" s="130" t="s">
        <v>242</v>
      </c>
      <c r="B26" s="67">
        <v>2.0582609634742393</v>
      </c>
      <c r="C26" s="67">
        <v>5.3494166177562663</v>
      </c>
      <c r="D26" s="67">
        <v>2.5376633195044369</v>
      </c>
      <c r="E26" s="123"/>
      <c r="F26" s="123"/>
      <c r="G26" s="123"/>
      <c r="H26" s="123"/>
      <c r="I26" s="123"/>
      <c r="J26" s="99"/>
      <c r="K26" s="99"/>
      <c r="L26" s="99"/>
    </row>
    <row r="27" spans="1:12" s="103" customFormat="1" ht="15" customHeight="1" x14ac:dyDescent="0.25">
      <c r="A27" s="130" t="s">
        <v>243</v>
      </c>
      <c r="B27" s="67">
        <v>0.70265639251854195</v>
      </c>
      <c r="C27" s="67">
        <v>0.34013029524150817</v>
      </c>
      <c r="D27" s="67">
        <v>0.64984945069829625</v>
      </c>
      <c r="E27" s="123"/>
      <c r="F27" s="123"/>
      <c r="G27" s="123"/>
      <c r="H27" s="123"/>
      <c r="I27" s="123"/>
      <c r="J27" s="99"/>
      <c r="K27" s="99"/>
      <c r="L27" s="99"/>
    </row>
    <row r="28" spans="1:12" s="103" customFormat="1" ht="22.5" x14ac:dyDescent="0.25">
      <c r="A28" s="130" t="s">
        <v>244</v>
      </c>
      <c r="B28" s="67">
        <v>84.878270331272063</v>
      </c>
      <c r="C28" s="67">
        <v>81.389599129471947</v>
      </c>
      <c r="D28" s="67">
        <v>84.370097103007453</v>
      </c>
      <c r="E28" s="123"/>
      <c r="F28" s="123"/>
      <c r="G28" s="123"/>
      <c r="H28" s="123"/>
      <c r="I28" s="123"/>
      <c r="J28" s="99"/>
      <c r="K28" s="99"/>
      <c r="L28" s="99"/>
    </row>
    <row r="29" spans="1:12" s="103" customFormat="1" ht="27.75" customHeight="1" x14ac:dyDescent="0.25">
      <c r="A29" s="130" t="s">
        <v>43</v>
      </c>
      <c r="B29" s="67">
        <v>0.32285445579011879</v>
      </c>
      <c r="C29" s="67">
        <v>8.0143488212681968E-2</v>
      </c>
      <c r="D29" s="67">
        <v>0.2875002453201263</v>
      </c>
      <c r="E29" s="123"/>
      <c r="F29" s="123"/>
      <c r="G29" s="123"/>
      <c r="H29" s="123"/>
      <c r="I29" s="123"/>
      <c r="J29" s="99"/>
      <c r="K29" s="99"/>
      <c r="L29" s="99"/>
    </row>
    <row r="30" spans="1:12" s="103" customFormat="1" ht="22.5" x14ac:dyDescent="0.25">
      <c r="A30" s="130" t="s">
        <v>44</v>
      </c>
      <c r="B30" s="67">
        <v>0.17828637768155561</v>
      </c>
      <c r="C30" s="67">
        <v>2.4756167259041298E-2</v>
      </c>
      <c r="D30" s="67">
        <v>0.1559225783569618</v>
      </c>
      <c r="E30" s="123"/>
      <c r="F30" s="123"/>
      <c r="G30" s="123"/>
      <c r="H30" s="123"/>
      <c r="I30" s="123"/>
      <c r="J30" s="99"/>
      <c r="K30" s="99"/>
      <c r="L30" s="99"/>
    </row>
    <row r="31" spans="1:12" s="103" customFormat="1" ht="23.25" customHeight="1" x14ac:dyDescent="0.25">
      <c r="A31" s="130" t="s">
        <v>45</v>
      </c>
      <c r="B31" s="67">
        <v>6.5131377243355604E-2</v>
      </c>
      <c r="C31" s="67">
        <v>1.087341571305492E-2</v>
      </c>
      <c r="D31" s="67">
        <v>5.7227954457143897E-2</v>
      </c>
      <c r="E31" s="123"/>
      <c r="F31" s="123"/>
      <c r="G31" s="123"/>
      <c r="H31" s="123"/>
      <c r="I31" s="123"/>
      <c r="J31" s="99"/>
      <c r="K31" s="99"/>
      <c r="L31" s="99"/>
    </row>
    <row r="32" spans="1:12" s="103" customFormat="1" ht="27.75" customHeight="1" x14ac:dyDescent="0.25">
      <c r="A32" s="130" t="s">
        <v>233</v>
      </c>
      <c r="B32" s="67">
        <v>4.287770615904881E-2</v>
      </c>
      <c r="C32" s="67">
        <v>0</v>
      </c>
      <c r="D32" s="67">
        <v>3.6631975019874578E-2</v>
      </c>
      <c r="E32" s="123"/>
      <c r="F32" s="123"/>
      <c r="G32" s="123"/>
      <c r="H32" s="123"/>
      <c r="I32" s="123"/>
      <c r="J32" s="99"/>
      <c r="K32" s="99"/>
      <c r="L32" s="99"/>
    </row>
    <row r="33" spans="1:12" s="103" customFormat="1" ht="27.75" customHeight="1" x14ac:dyDescent="0.25">
      <c r="A33" s="130" t="s">
        <v>46</v>
      </c>
      <c r="B33" s="67">
        <v>0.40819857866781856</v>
      </c>
      <c r="C33" s="67">
        <v>9.4281188676332034E-2</v>
      </c>
      <c r="D33" s="67">
        <v>0.36247216759243595</v>
      </c>
      <c r="E33" s="123"/>
      <c r="F33" s="123"/>
      <c r="G33" s="123"/>
      <c r="H33" s="123"/>
      <c r="I33" s="123"/>
      <c r="J33" s="99"/>
      <c r="K33" s="99"/>
      <c r="L33" s="99"/>
    </row>
    <row r="34" spans="1:12" s="103" customFormat="1" ht="22.5" x14ac:dyDescent="0.25">
      <c r="A34" s="130" t="s">
        <v>47</v>
      </c>
      <c r="B34" s="67">
        <v>0.64345108038735288</v>
      </c>
      <c r="C34" s="67">
        <v>1.3917744511284471</v>
      </c>
      <c r="D34" s="67">
        <v>0.75245473280925623</v>
      </c>
      <c r="E34" s="123"/>
      <c r="F34" s="123"/>
      <c r="G34" s="123"/>
      <c r="H34" s="123"/>
      <c r="I34" s="123"/>
      <c r="J34" s="99"/>
      <c r="K34" s="99"/>
      <c r="L34" s="99"/>
    </row>
    <row r="35" spans="1:12" s="103" customFormat="1" ht="15" customHeight="1" x14ac:dyDescent="0.25">
      <c r="A35" s="130" t="s">
        <v>48</v>
      </c>
      <c r="B35" s="67">
        <v>0.30705717584206393</v>
      </c>
      <c r="C35" s="67">
        <v>0.40861499565067499</v>
      </c>
      <c r="D35" s="67">
        <v>0.32185047740657452</v>
      </c>
      <c r="E35" s="123"/>
      <c r="F35" s="123"/>
      <c r="G35" s="123"/>
      <c r="H35" s="123"/>
      <c r="I35" s="123"/>
      <c r="J35" s="99"/>
      <c r="K35" s="99"/>
      <c r="L35" s="99"/>
    </row>
    <row r="36" spans="1:12" x14ac:dyDescent="0.25">
      <c r="A36" s="130" t="s">
        <v>49</v>
      </c>
      <c r="B36" s="67">
        <v>9.9780554540304482</v>
      </c>
      <c r="C36" s="67">
        <v>10.705410106319029</v>
      </c>
      <c r="D36" s="67">
        <v>10.084004722495772</v>
      </c>
    </row>
    <row r="37" spans="1:12" s="103" customFormat="1" ht="18.75" customHeight="1" x14ac:dyDescent="0.25">
      <c r="A37" s="115" t="s">
        <v>85</v>
      </c>
      <c r="B37" s="129">
        <v>100.00000000000001</v>
      </c>
      <c r="C37" s="129">
        <v>100</v>
      </c>
      <c r="D37" s="129">
        <v>100.00000000000001</v>
      </c>
      <c r="E37" s="123"/>
      <c r="F37" s="123"/>
      <c r="G37" s="123"/>
      <c r="H37" s="123"/>
      <c r="I37" s="123"/>
    </row>
    <row r="38" spans="1:12" s="103" customFormat="1" ht="18.75" customHeight="1" x14ac:dyDescent="0.25">
      <c r="A38" s="131" t="s">
        <v>13</v>
      </c>
      <c r="B38" s="55">
        <v>74825</v>
      </c>
      <c r="C38" s="55">
        <v>12758</v>
      </c>
      <c r="D38" s="55">
        <f>B38+C38</f>
        <v>87583</v>
      </c>
      <c r="E38" s="123"/>
      <c r="F38" s="123"/>
      <c r="G38" s="123"/>
      <c r="H38" s="123"/>
      <c r="I38" s="123"/>
    </row>
    <row r="39" spans="1:12" x14ac:dyDescent="0.25">
      <c r="A39" s="11" t="s">
        <v>260</v>
      </c>
      <c r="B39" s="11"/>
      <c r="C39" s="11"/>
      <c r="D39" s="11"/>
      <c r="E39" s="136"/>
    </row>
    <row r="40" spans="1:12" x14ac:dyDescent="0.25">
      <c r="A40" s="267" t="s">
        <v>132</v>
      </c>
      <c r="B40" s="267"/>
      <c r="C40" s="267"/>
      <c r="D40" s="267"/>
      <c r="E40" s="136"/>
    </row>
    <row r="41" spans="1:12" x14ac:dyDescent="0.25">
      <c r="A41" s="126"/>
      <c r="E41" s="136"/>
    </row>
    <row r="42" spans="1:12" x14ac:dyDescent="0.25">
      <c r="A42" s="99"/>
      <c r="B42" s="133"/>
      <c r="C42" s="133"/>
    </row>
    <row r="43" spans="1:12" x14ac:dyDescent="0.25">
      <c r="A43" s="133" t="s">
        <v>106</v>
      </c>
      <c r="B43" s="134"/>
      <c r="C43" s="134"/>
      <c r="D43" s="135" t="s">
        <v>84</v>
      </c>
    </row>
    <row r="44" spans="1:12" ht="33.75" x14ac:dyDescent="0.25">
      <c r="A44" s="115" t="s">
        <v>34</v>
      </c>
      <c r="B44" s="31" t="s">
        <v>181</v>
      </c>
      <c r="C44" s="31" t="s">
        <v>182</v>
      </c>
      <c r="D44" s="31" t="s">
        <v>13</v>
      </c>
    </row>
    <row r="45" spans="1:12" s="103" customFormat="1" ht="27.75" customHeight="1" x14ac:dyDescent="0.25">
      <c r="A45" s="130" t="s">
        <v>241</v>
      </c>
      <c r="B45" s="67">
        <v>0.7131667239598185</v>
      </c>
      <c r="C45" s="67">
        <v>0.61605198094650115</v>
      </c>
      <c r="D45" s="67">
        <v>0.6949523563762835</v>
      </c>
      <c r="E45" s="123"/>
      <c r="F45" s="123"/>
      <c r="G45" s="123"/>
      <c r="H45" s="123"/>
      <c r="I45" s="123"/>
      <c r="J45" s="99"/>
      <c r="K45" s="99"/>
      <c r="L45" s="99"/>
    </row>
    <row r="46" spans="1:12" s="103" customFormat="1" ht="27.75" customHeight="1" x14ac:dyDescent="0.25">
      <c r="A46" s="130" t="s">
        <v>242</v>
      </c>
      <c r="B46" s="67">
        <v>2.3705297912490639</v>
      </c>
      <c r="C46" s="67">
        <v>8.7973898631820759</v>
      </c>
      <c r="D46" s="67">
        <v>3.5759203233753705</v>
      </c>
      <c r="E46" s="123"/>
      <c r="F46" s="123"/>
      <c r="G46" s="123"/>
      <c r="H46" s="123"/>
      <c r="I46" s="123"/>
      <c r="J46" s="99"/>
      <c r="K46" s="99"/>
      <c r="L46" s="99"/>
    </row>
    <row r="47" spans="1:12" s="103" customFormat="1" ht="15" customHeight="1" x14ac:dyDescent="0.25">
      <c r="A47" s="130" t="s">
        <v>243</v>
      </c>
      <c r="B47" s="67">
        <v>0.91278743538711415</v>
      </c>
      <c r="C47" s="67">
        <v>2.2033086283178616</v>
      </c>
      <c r="D47" s="67">
        <v>1.1548312966282372</v>
      </c>
      <c r="E47" s="123"/>
      <c r="F47" s="123"/>
      <c r="G47" s="123"/>
      <c r="H47" s="123"/>
      <c r="I47" s="123"/>
      <c r="J47" s="99"/>
      <c r="K47" s="99"/>
      <c r="L47" s="99"/>
    </row>
    <row r="48" spans="1:12" s="103" customFormat="1" ht="22.5" x14ac:dyDescent="0.25">
      <c r="A48" s="130" t="s">
        <v>244</v>
      </c>
      <c r="B48" s="67">
        <v>85.203305813241272</v>
      </c>
      <c r="C48" s="67">
        <v>79.046131017628937</v>
      </c>
      <c r="D48" s="67">
        <v>84.048496136321432</v>
      </c>
      <c r="E48" s="123"/>
      <c r="F48" s="123"/>
      <c r="G48" s="123"/>
      <c r="H48" s="123"/>
      <c r="I48" s="123"/>
      <c r="J48" s="99"/>
      <c r="K48" s="99"/>
      <c r="L48" s="99"/>
    </row>
    <row r="49" spans="1:12" s="103" customFormat="1" ht="27.75" customHeight="1" x14ac:dyDescent="0.25">
      <c r="A49" s="130" t="s">
        <v>43</v>
      </c>
      <c r="B49" s="67">
        <v>0.45059121123968937</v>
      </c>
      <c r="C49" s="67">
        <v>0.29623904446072585</v>
      </c>
      <c r="D49" s="67">
        <v>0.42164167159418348</v>
      </c>
      <c r="E49" s="123"/>
      <c r="F49" s="123"/>
      <c r="G49" s="123"/>
      <c r="H49" s="123"/>
      <c r="I49" s="123"/>
      <c r="J49" s="99"/>
      <c r="K49" s="99"/>
      <c r="L49" s="99"/>
    </row>
    <row r="50" spans="1:12" s="103" customFormat="1" ht="22.5" x14ac:dyDescent="0.25">
      <c r="A50" s="130" t="s">
        <v>44</v>
      </c>
      <c r="B50" s="67">
        <v>5.5225864508119601E-2</v>
      </c>
      <c r="C50" s="67">
        <v>2.6892860335198814E-2</v>
      </c>
      <c r="D50" s="67">
        <v>4.9911864421843907E-2</v>
      </c>
      <c r="E50" s="123"/>
      <c r="F50" s="123"/>
      <c r="G50" s="123"/>
      <c r="H50" s="123"/>
      <c r="I50" s="123"/>
      <c r="J50" s="99"/>
      <c r="K50" s="99"/>
      <c r="L50" s="99"/>
    </row>
    <row r="51" spans="1:12" s="103" customFormat="1" ht="23.25" customHeight="1" x14ac:dyDescent="0.25">
      <c r="A51" s="130" t="s">
        <v>45</v>
      </c>
      <c r="B51" s="67">
        <v>0.17365214253441458</v>
      </c>
      <c r="C51" s="67">
        <v>9.2415032236472322E-2</v>
      </c>
      <c r="D51" s="67">
        <v>0.15841570630981383</v>
      </c>
      <c r="E51" s="123"/>
      <c r="F51" s="123"/>
      <c r="G51" s="123"/>
      <c r="H51" s="123"/>
      <c r="I51" s="123"/>
      <c r="J51" s="99"/>
      <c r="K51" s="99"/>
      <c r="L51" s="99"/>
    </row>
    <row r="52" spans="1:12" s="103" customFormat="1" ht="27.75" customHeight="1" x14ac:dyDescent="0.25">
      <c r="A52" s="130" t="s">
        <v>233</v>
      </c>
      <c r="B52" s="67">
        <v>8.4688046617619778E-2</v>
      </c>
      <c r="C52" s="67">
        <v>3.2378779542139101E-2</v>
      </c>
      <c r="D52" s="67">
        <v>7.4877175590473508E-2</v>
      </c>
      <c r="E52" s="123"/>
      <c r="F52" s="123"/>
      <c r="G52" s="123"/>
      <c r="H52" s="123"/>
      <c r="I52" s="123"/>
      <c r="J52" s="99"/>
      <c r="K52" s="99"/>
      <c r="L52" s="99"/>
    </row>
    <row r="53" spans="1:12" s="103" customFormat="1" ht="27.75" customHeight="1" x14ac:dyDescent="0.25">
      <c r="A53" s="130" t="s">
        <v>46</v>
      </c>
      <c r="B53" s="67">
        <v>0.36664189501081157</v>
      </c>
      <c r="C53" s="67">
        <v>0.11276159239471253</v>
      </c>
      <c r="D53" s="67">
        <v>0.31902534359354007</v>
      </c>
      <c r="E53" s="123"/>
      <c r="F53" s="123"/>
      <c r="G53" s="123"/>
      <c r="H53" s="123"/>
      <c r="I53" s="123"/>
      <c r="J53" s="99"/>
      <c r="K53" s="99"/>
      <c r="L53" s="99"/>
    </row>
    <row r="54" spans="1:12" s="103" customFormat="1" ht="22.5" x14ac:dyDescent="0.25">
      <c r="A54" s="130" t="s">
        <v>47</v>
      </c>
      <c r="B54" s="67">
        <v>0.78955462186666769</v>
      </c>
      <c r="C54" s="67">
        <v>0.49252251418790255</v>
      </c>
      <c r="D54" s="67">
        <v>0.73384472833761549</v>
      </c>
      <c r="E54" s="123"/>
      <c r="F54" s="123"/>
      <c r="G54" s="123"/>
      <c r="H54" s="123"/>
      <c r="I54" s="123"/>
      <c r="J54" s="99"/>
      <c r="K54" s="99"/>
      <c r="L54" s="99"/>
    </row>
    <row r="55" spans="1:12" s="103" customFormat="1" ht="15" customHeight="1" x14ac:dyDescent="0.25">
      <c r="A55" s="130" t="s">
        <v>48</v>
      </c>
      <c r="B55" s="67">
        <v>0.39878898722884903</v>
      </c>
      <c r="C55" s="67">
        <v>0.50511693769348209</v>
      </c>
      <c r="D55" s="67">
        <v>0.41873133907033144</v>
      </c>
      <c r="E55" s="123"/>
      <c r="F55" s="123"/>
      <c r="G55" s="123"/>
      <c r="H55" s="123"/>
      <c r="I55" s="123"/>
      <c r="J55" s="99"/>
      <c r="K55" s="99"/>
      <c r="L55" s="99"/>
    </row>
    <row r="56" spans="1:12" x14ac:dyDescent="0.25">
      <c r="A56" s="130" t="s">
        <v>49</v>
      </c>
      <c r="B56" s="67">
        <v>8.4810674671565511</v>
      </c>
      <c r="C56" s="67">
        <v>7.778791749073994</v>
      </c>
      <c r="D56" s="67">
        <v>8.3493520583808838</v>
      </c>
    </row>
    <row r="57" spans="1:12" s="103" customFormat="1" ht="18" customHeight="1" x14ac:dyDescent="0.25">
      <c r="A57" s="115" t="s">
        <v>85</v>
      </c>
      <c r="B57" s="129">
        <v>100.00000000000003</v>
      </c>
      <c r="C57" s="129">
        <v>100.00000000000001</v>
      </c>
      <c r="D57" s="129">
        <v>100.00000000000006</v>
      </c>
      <c r="E57" s="123"/>
      <c r="F57" s="123"/>
      <c r="G57" s="123"/>
      <c r="H57" s="123"/>
      <c r="I57" s="123"/>
    </row>
    <row r="58" spans="1:12" s="103" customFormat="1" ht="18" customHeight="1" x14ac:dyDescent="0.25">
      <c r="A58" s="131" t="s">
        <v>13</v>
      </c>
      <c r="B58" s="55">
        <v>30134</v>
      </c>
      <c r="C58" s="55">
        <v>6957</v>
      </c>
      <c r="D58" s="55">
        <f>B58+C58</f>
        <v>37091</v>
      </c>
      <c r="E58" s="123"/>
      <c r="F58" s="123"/>
      <c r="G58" s="123"/>
      <c r="H58" s="123"/>
      <c r="I58" s="123"/>
    </row>
    <row r="59" spans="1:12" x14ac:dyDescent="0.25">
      <c r="A59" s="11" t="s">
        <v>261</v>
      </c>
      <c r="B59" s="11"/>
      <c r="C59" s="11"/>
      <c r="D59" s="11"/>
      <c r="E59" s="136"/>
    </row>
    <row r="60" spans="1:12" x14ac:dyDescent="0.25">
      <c r="A60" s="267" t="s">
        <v>132</v>
      </c>
      <c r="B60" s="267"/>
      <c r="C60" s="267"/>
      <c r="D60" s="267"/>
      <c r="E60" s="136"/>
    </row>
    <row r="61" spans="1:12" x14ac:dyDescent="0.25">
      <c r="A61" s="98"/>
    </row>
    <row r="62" spans="1:12" x14ac:dyDescent="0.25">
      <c r="A62" s="99"/>
      <c r="B62" s="133"/>
      <c r="C62" s="133"/>
    </row>
    <row r="63" spans="1:12" x14ac:dyDescent="0.25">
      <c r="A63" s="133" t="s">
        <v>66</v>
      </c>
      <c r="B63" s="134"/>
      <c r="C63" s="134"/>
      <c r="D63" s="135" t="s">
        <v>84</v>
      </c>
    </row>
    <row r="64" spans="1:12" ht="33.75" x14ac:dyDescent="0.25">
      <c r="A64" s="115" t="s">
        <v>34</v>
      </c>
      <c r="B64" s="31" t="s">
        <v>181</v>
      </c>
      <c r="C64" s="31" t="s">
        <v>182</v>
      </c>
      <c r="D64" s="31" t="s">
        <v>13</v>
      </c>
    </row>
    <row r="65" spans="1:12" s="103" customFormat="1" ht="27.75" customHeight="1" x14ac:dyDescent="0.25">
      <c r="A65" s="130" t="s">
        <v>241</v>
      </c>
      <c r="B65" s="67">
        <v>0.9860653401502022</v>
      </c>
      <c r="C65" s="67">
        <v>1.0105449158705226</v>
      </c>
      <c r="D65" s="67">
        <v>0.99031105606290148</v>
      </c>
      <c r="E65" s="123"/>
      <c r="F65" s="123"/>
      <c r="G65" s="123"/>
      <c r="H65" s="123"/>
      <c r="I65" s="123"/>
      <c r="J65" s="99"/>
      <c r="K65" s="99"/>
      <c r="L65" s="99"/>
    </row>
    <row r="66" spans="1:12" s="103" customFormat="1" ht="27.75" customHeight="1" x14ac:dyDescent="0.25">
      <c r="A66" s="130" t="s">
        <v>242</v>
      </c>
      <c r="B66" s="67">
        <v>5.2123628228952876</v>
      </c>
      <c r="C66" s="67">
        <v>9.6876036165417894</v>
      </c>
      <c r="D66" s="67">
        <v>5.9885446190108516</v>
      </c>
      <c r="E66" s="123"/>
      <c r="F66" s="123"/>
      <c r="G66" s="123"/>
      <c r="H66" s="123"/>
      <c r="I66" s="123"/>
      <c r="J66" s="99"/>
      <c r="K66" s="99"/>
      <c r="L66" s="99"/>
    </row>
    <row r="67" spans="1:12" s="103" customFormat="1" ht="15" customHeight="1" x14ac:dyDescent="0.25">
      <c r="A67" s="130" t="s">
        <v>243</v>
      </c>
      <c r="B67" s="67">
        <v>2.1848469239468309</v>
      </c>
      <c r="C67" s="67">
        <v>1.4396078451839691</v>
      </c>
      <c r="D67" s="67">
        <v>2.0555933187529214</v>
      </c>
      <c r="E67" s="123"/>
      <c r="F67" s="123"/>
      <c r="G67" s="123"/>
      <c r="H67" s="123"/>
      <c r="I67" s="123"/>
      <c r="J67" s="99"/>
      <c r="K67" s="99"/>
      <c r="L67" s="99"/>
    </row>
    <row r="68" spans="1:12" s="103" customFormat="1" ht="22.5" x14ac:dyDescent="0.25">
      <c r="A68" s="130" t="s">
        <v>244</v>
      </c>
      <c r="B68" s="67">
        <v>83.503561457746642</v>
      </c>
      <c r="C68" s="67">
        <v>75.857117059171173</v>
      </c>
      <c r="D68" s="67">
        <v>82.177368919546254</v>
      </c>
      <c r="E68" s="123"/>
      <c r="F68" s="123"/>
      <c r="G68" s="123"/>
      <c r="H68" s="123"/>
      <c r="I68" s="123"/>
      <c r="J68" s="99"/>
      <c r="K68" s="99"/>
      <c r="L68" s="99"/>
    </row>
    <row r="69" spans="1:12" s="103" customFormat="1" ht="27.75" customHeight="1" x14ac:dyDescent="0.25">
      <c r="A69" s="130" t="s">
        <v>43</v>
      </c>
      <c r="B69" s="67">
        <v>0.42298433747629682</v>
      </c>
      <c r="C69" s="67">
        <v>0.66142578266146412</v>
      </c>
      <c r="D69" s="67">
        <v>0.46433941035974102</v>
      </c>
      <c r="E69" s="123"/>
      <c r="F69" s="123"/>
      <c r="G69" s="123"/>
      <c r="H69" s="123"/>
      <c r="I69" s="123"/>
      <c r="J69" s="99"/>
      <c r="K69" s="99"/>
      <c r="L69" s="99"/>
    </row>
    <row r="70" spans="1:12" s="103" customFormat="1" ht="15" customHeight="1" x14ac:dyDescent="0.25">
      <c r="A70" s="130" t="s">
        <v>44</v>
      </c>
      <c r="B70" s="67">
        <v>0.14647670392896112</v>
      </c>
      <c r="C70" s="67">
        <v>0</v>
      </c>
      <c r="D70" s="67">
        <v>0.12107191424567132</v>
      </c>
      <c r="E70" s="123"/>
      <c r="F70" s="123"/>
      <c r="G70" s="123"/>
      <c r="H70" s="123"/>
      <c r="I70" s="123"/>
      <c r="J70" s="99"/>
      <c r="K70" s="99"/>
      <c r="L70" s="99"/>
    </row>
    <row r="71" spans="1:12" s="103" customFormat="1" ht="23.25" customHeight="1" x14ac:dyDescent="0.25">
      <c r="A71" s="130" t="s">
        <v>45</v>
      </c>
      <c r="B71" s="67">
        <v>0.15253612275269263</v>
      </c>
      <c r="C71" s="67">
        <v>0.13772374098264248</v>
      </c>
      <c r="D71" s="67">
        <v>0.1499670763891206</v>
      </c>
      <c r="E71" s="123"/>
      <c r="F71" s="123"/>
      <c r="G71" s="123"/>
      <c r="H71" s="123"/>
      <c r="I71" s="123"/>
      <c r="J71" s="99"/>
      <c r="K71" s="99"/>
      <c r="L71" s="99"/>
    </row>
    <row r="72" spans="1:12" s="103" customFormat="1" ht="27.75" customHeight="1" x14ac:dyDescent="0.25">
      <c r="A72" s="130" t="s">
        <v>233</v>
      </c>
      <c r="B72" s="67">
        <v>0.10275912735588344</v>
      </c>
      <c r="C72" s="67">
        <v>7.0236802616403332E-2</v>
      </c>
      <c r="D72" s="67">
        <v>9.7118484182899104E-2</v>
      </c>
      <c r="E72" s="123"/>
      <c r="F72" s="123"/>
      <c r="G72" s="123"/>
      <c r="H72" s="123"/>
      <c r="I72" s="123"/>
      <c r="J72" s="99"/>
      <c r="K72" s="99"/>
      <c r="L72" s="99"/>
    </row>
    <row r="73" spans="1:12" s="103" customFormat="1" ht="27.75" customHeight="1" x14ac:dyDescent="0.25">
      <c r="A73" s="130" t="s">
        <v>46</v>
      </c>
      <c r="B73" s="67">
        <v>0.3204076058574602</v>
      </c>
      <c r="C73" s="67">
        <v>0.36301214455167874</v>
      </c>
      <c r="D73" s="67">
        <v>0.32779689928124683</v>
      </c>
      <c r="E73" s="123"/>
      <c r="F73" s="123"/>
      <c r="G73" s="123"/>
      <c r="H73" s="123"/>
      <c r="I73" s="123"/>
      <c r="J73" s="99"/>
      <c r="K73" s="99"/>
      <c r="L73" s="99"/>
    </row>
    <row r="74" spans="1:12" s="103" customFormat="1" ht="22.5" x14ac:dyDescent="0.25">
      <c r="A74" s="130" t="s">
        <v>47</v>
      </c>
      <c r="B74" s="67">
        <v>0.52095896037048528</v>
      </c>
      <c r="C74" s="67">
        <v>0.20879421380690766</v>
      </c>
      <c r="D74" s="67">
        <v>0.46681738344893409</v>
      </c>
      <c r="E74" s="123"/>
      <c r="F74" s="123"/>
      <c r="G74" s="123"/>
      <c r="H74" s="123"/>
      <c r="I74" s="123"/>
      <c r="J74" s="99"/>
      <c r="K74" s="99"/>
      <c r="L74" s="99"/>
    </row>
    <row r="75" spans="1:12" s="103" customFormat="1" ht="15" customHeight="1" x14ac:dyDescent="0.25">
      <c r="A75" s="130" t="s">
        <v>48</v>
      </c>
      <c r="B75" s="67">
        <v>0.39440660499505503</v>
      </c>
      <c r="C75" s="67">
        <v>0.48936036495695273</v>
      </c>
      <c r="D75" s="67">
        <v>0.41087530094987074</v>
      </c>
      <c r="E75" s="123"/>
      <c r="F75" s="123"/>
      <c r="G75" s="123"/>
      <c r="H75" s="123"/>
      <c r="I75" s="123"/>
      <c r="J75" s="99"/>
      <c r="K75" s="99"/>
      <c r="L75" s="99"/>
    </row>
    <row r="76" spans="1:12" x14ac:dyDescent="0.25">
      <c r="A76" s="130" t="s">
        <v>49</v>
      </c>
      <c r="B76" s="67">
        <v>6.0526339925242105</v>
      </c>
      <c r="C76" s="67">
        <v>10.074573513656508</v>
      </c>
      <c r="D76" s="67">
        <v>6.7501956177696005</v>
      </c>
    </row>
    <row r="77" spans="1:12" s="103" customFormat="1" ht="18" customHeight="1" x14ac:dyDescent="0.25">
      <c r="A77" s="115" t="s">
        <v>85</v>
      </c>
      <c r="B77" s="129">
        <v>100</v>
      </c>
      <c r="C77" s="129">
        <v>100.00000000000001</v>
      </c>
      <c r="D77" s="129">
        <v>99.999999999999986</v>
      </c>
      <c r="E77" s="123"/>
      <c r="F77" s="123"/>
      <c r="G77" s="123"/>
      <c r="H77" s="123"/>
      <c r="I77" s="123"/>
    </row>
    <row r="78" spans="1:12" s="103" customFormat="1" ht="18" customHeight="1" x14ac:dyDescent="0.25">
      <c r="A78" s="131" t="s">
        <v>13</v>
      </c>
      <c r="B78" s="55">
        <v>21701</v>
      </c>
      <c r="C78" s="55">
        <v>4554</v>
      </c>
      <c r="D78" s="55">
        <f>B78+C78</f>
        <v>26255</v>
      </c>
      <c r="E78" s="123"/>
      <c r="F78" s="123"/>
      <c r="G78" s="123"/>
      <c r="H78" s="123"/>
      <c r="I78" s="123"/>
    </row>
    <row r="79" spans="1:12" x14ac:dyDescent="0.25">
      <c r="A79" s="11" t="s">
        <v>262</v>
      </c>
      <c r="B79" s="11"/>
      <c r="C79" s="11"/>
      <c r="D79" s="11"/>
      <c r="E79" s="136"/>
    </row>
    <row r="80" spans="1:12" ht="10.5" customHeight="1" x14ac:dyDescent="0.25">
      <c r="A80" s="267" t="s">
        <v>132</v>
      </c>
      <c r="B80" s="267"/>
      <c r="C80" s="267"/>
      <c r="D80" s="267"/>
      <c r="E80" s="136"/>
    </row>
    <row r="81" spans="1:5" x14ac:dyDescent="0.25">
      <c r="A81" s="126"/>
      <c r="E81" s="136"/>
    </row>
    <row r="82" spans="1:5" x14ac:dyDescent="0.25">
      <c r="A82" s="99"/>
    </row>
    <row r="83" spans="1:5" x14ac:dyDescent="0.25">
      <c r="A83" s="133" t="s">
        <v>81</v>
      </c>
      <c r="B83" s="137"/>
      <c r="C83" s="137"/>
      <c r="D83" s="135" t="s">
        <v>84</v>
      </c>
    </row>
    <row r="84" spans="1:5" ht="33.75" x14ac:dyDescent="0.25">
      <c r="A84" s="115" t="s">
        <v>34</v>
      </c>
      <c r="B84" s="31" t="s">
        <v>181</v>
      </c>
      <c r="C84" s="31" t="s">
        <v>182</v>
      </c>
      <c r="D84" s="31" t="s">
        <v>13</v>
      </c>
    </row>
    <row r="85" spans="1:5" ht="27.75" customHeight="1" x14ac:dyDescent="0.25">
      <c r="A85" s="130" t="s">
        <v>241</v>
      </c>
      <c r="B85" s="67">
        <v>0</v>
      </c>
      <c r="C85" s="67">
        <v>0</v>
      </c>
      <c r="D85" s="67">
        <v>0</v>
      </c>
    </row>
    <row r="86" spans="1:5" ht="27.75" customHeight="1" x14ac:dyDescent="0.25">
      <c r="A86" s="130" t="s">
        <v>242</v>
      </c>
      <c r="B86" s="67">
        <v>3.354501262943951</v>
      </c>
      <c r="C86" s="67">
        <v>14.167404049575158</v>
      </c>
      <c r="D86" s="67">
        <v>5.2814129470530178</v>
      </c>
    </row>
    <row r="87" spans="1:5" ht="22.5" customHeight="1" x14ac:dyDescent="0.25">
      <c r="A87" s="130" t="s">
        <v>243</v>
      </c>
      <c r="B87" s="67">
        <v>0.72849138470332353</v>
      </c>
      <c r="C87" s="67">
        <v>0</v>
      </c>
      <c r="D87" s="67">
        <v>0.59867068912718524</v>
      </c>
    </row>
    <row r="88" spans="1:5" ht="22.5" x14ac:dyDescent="0.25">
      <c r="A88" s="130" t="s">
        <v>244</v>
      </c>
      <c r="B88" s="67">
        <v>79.267136974564437</v>
      </c>
      <c r="C88" s="67">
        <v>70.517142463855478</v>
      </c>
      <c r="D88" s="67">
        <v>77.707845543643487</v>
      </c>
    </row>
    <row r="89" spans="1:5" ht="27" customHeight="1" x14ac:dyDescent="0.25">
      <c r="A89" s="130" t="s">
        <v>43</v>
      </c>
      <c r="B89" s="67">
        <v>0</v>
      </c>
      <c r="C89" s="67">
        <v>0</v>
      </c>
      <c r="D89" s="67">
        <v>0</v>
      </c>
    </row>
    <row r="90" spans="1:5" ht="22.5" x14ac:dyDescent="0.25">
      <c r="A90" s="130" t="s">
        <v>44</v>
      </c>
      <c r="B90" s="67">
        <v>0</v>
      </c>
      <c r="C90" s="67">
        <v>0</v>
      </c>
      <c r="D90" s="67">
        <v>0</v>
      </c>
    </row>
    <row r="91" spans="1:5" ht="24.75" customHeight="1" x14ac:dyDescent="0.25">
      <c r="A91" s="130" t="s">
        <v>45</v>
      </c>
      <c r="B91" s="67">
        <v>2.478384052254738</v>
      </c>
      <c r="C91" s="67">
        <v>0</v>
      </c>
      <c r="D91" s="67">
        <v>2.0367240020133086</v>
      </c>
    </row>
    <row r="92" spans="1:5" ht="24.75" customHeight="1" x14ac:dyDescent="0.25">
      <c r="A92" s="130" t="s">
        <v>233</v>
      </c>
      <c r="B92" s="67">
        <v>0</v>
      </c>
      <c r="C92" s="67">
        <v>0</v>
      </c>
      <c r="D92" s="67">
        <v>0</v>
      </c>
    </row>
    <row r="93" spans="1:5" ht="24.75" customHeight="1" x14ac:dyDescent="0.25">
      <c r="A93" s="130" t="s">
        <v>46</v>
      </c>
      <c r="B93" s="67">
        <v>0.70154709793885572</v>
      </c>
      <c r="C93" s="67">
        <v>0</v>
      </c>
      <c r="D93" s="67">
        <v>0.57652800485660372</v>
      </c>
    </row>
    <row r="94" spans="1:5" ht="22.5" x14ac:dyDescent="0.25">
      <c r="A94" s="130" t="s">
        <v>47</v>
      </c>
      <c r="B94" s="67">
        <v>1.2231752273630563</v>
      </c>
      <c r="C94" s="67">
        <v>6.932286917217124</v>
      </c>
      <c r="D94" s="67">
        <v>2.2405666011821901</v>
      </c>
    </row>
    <row r="95" spans="1:5" ht="18.75" customHeight="1" x14ac:dyDescent="0.25">
      <c r="A95" s="130" t="s">
        <v>48</v>
      </c>
      <c r="B95" s="67">
        <v>0</v>
      </c>
      <c r="C95" s="67">
        <v>1.9414492104392711</v>
      </c>
      <c r="D95" s="67">
        <v>0.34597565903626104</v>
      </c>
    </row>
    <row r="96" spans="1:5" x14ac:dyDescent="0.25">
      <c r="A96" s="130" t="s">
        <v>49</v>
      </c>
      <c r="B96" s="67">
        <v>12.246764000231645</v>
      </c>
      <c r="C96" s="67">
        <v>6.4417173589129675</v>
      </c>
      <c r="D96" s="67">
        <v>11.212276553087953</v>
      </c>
    </row>
    <row r="97" spans="1:12" ht="18.75" customHeight="1" x14ac:dyDescent="0.25">
      <c r="A97" s="115" t="s">
        <v>85</v>
      </c>
      <c r="B97" s="129">
        <v>100</v>
      </c>
      <c r="C97" s="129">
        <v>100</v>
      </c>
      <c r="D97" s="129">
        <v>100.00000000000001</v>
      </c>
    </row>
    <row r="98" spans="1:12" ht="18.75" customHeight="1" x14ac:dyDescent="0.25">
      <c r="A98" s="131" t="s">
        <v>13</v>
      </c>
      <c r="B98" s="55">
        <v>382</v>
      </c>
      <c r="C98" s="55">
        <v>83</v>
      </c>
      <c r="D98" s="55">
        <f>B98+C98</f>
        <v>465</v>
      </c>
    </row>
    <row r="99" spans="1:12" ht="12.75" customHeight="1" x14ac:dyDescent="0.25">
      <c r="A99" s="11" t="s">
        <v>263</v>
      </c>
      <c r="B99" s="11"/>
      <c r="C99" s="11"/>
      <c r="D99" s="11"/>
    </row>
    <row r="100" spans="1:12" ht="12.75" customHeight="1" x14ac:dyDescent="0.25">
      <c r="A100" s="267" t="s">
        <v>132</v>
      </c>
      <c r="B100" s="267"/>
      <c r="C100" s="267"/>
      <c r="D100" s="267"/>
    </row>
    <row r="101" spans="1:12" x14ac:dyDescent="0.25">
      <c r="A101" s="126"/>
    </row>
    <row r="102" spans="1:12" x14ac:dyDescent="0.25">
      <c r="A102" s="98"/>
    </row>
    <row r="103" spans="1:12" x14ac:dyDescent="0.25">
      <c r="A103" s="134" t="s">
        <v>134</v>
      </c>
      <c r="B103" s="134"/>
      <c r="C103" s="134"/>
      <c r="D103" s="135" t="s">
        <v>84</v>
      </c>
    </row>
    <row r="104" spans="1:12" ht="33.75" x14ac:dyDescent="0.25">
      <c r="A104" s="115" t="s">
        <v>34</v>
      </c>
      <c r="B104" s="31" t="s">
        <v>181</v>
      </c>
      <c r="C104" s="31" t="s">
        <v>182</v>
      </c>
      <c r="D104" s="31" t="s">
        <v>13</v>
      </c>
    </row>
    <row r="105" spans="1:12" s="103" customFormat="1" ht="27.75" customHeight="1" x14ac:dyDescent="0.25">
      <c r="A105" s="130" t="s">
        <v>241</v>
      </c>
      <c r="B105" s="67">
        <v>0.22697522185843111</v>
      </c>
      <c r="C105" s="67">
        <v>1.0420242877079542</v>
      </c>
      <c r="D105" s="67">
        <v>0.37460042546525707</v>
      </c>
      <c r="E105" s="123"/>
      <c r="F105" s="123"/>
      <c r="G105" s="123"/>
      <c r="H105" s="123"/>
      <c r="I105" s="123"/>
      <c r="J105" s="99"/>
      <c r="K105" s="99"/>
      <c r="L105" s="99"/>
    </row>
    <row r="106" spans="1:12" s="103" customFormat="1" ht="27.75" customHeight="1" x14ac:dyDescent="0.25">
      <c r="A106" s="130" t="s">
        <v>242</v>
      </c>
      <c r="B106" s="67">
        <v>2.9448124467165528</v>
      </c>
      <c r="C106" s="67">
        <v>1.9381689638360005</v>
      </c>
      <c r="D106" s="67">
        <v>2.7624848355992593</v>
      </c>
      <c r="E106" s="123"/>
      <c r="F106" s="123"/>
      <c r="G106" s="123"/>
      <c r="H106" s="123"/>
      <c r="I106" s="123"/>
      <c r="J106" s="99"/>
      <c r="K106" s="99"/>
      <c r="L106" s="99"/>
    </row>
    <row r="107" spans="1:12" s="103" customFormat="1" ht="22.5" customHeight="1" x14ac:dyDescent="0.25">
      <c r="A107" s="130" t="s">
        <v>243</v>
      </c>
      <c r="B107" s="67">
        <v>2.9229088708344113</v>
      </c>
      <c r="C107" s="67">
        <v>0</v>
      </c>
      <c r="D107" s="67">
        <v>2.3934990042868298</v>
      </c>
      <c r="E107" s="123"/>
      <c r="F107" s="123"/>
      <c r="G107" s="123"/>
      <c r="H107" s="123"/>
      <c r="I107" s="123"/>
      <c r="J107" s="99"/>
      <c r="K107" s="99"/>
      <c r="L107" s="99"/>
    </row>
    <row r="108" spans="1:12" s="103" customFormat="1" ht="22.5" customHeight="1" x14ac:dyDescent="0.25">
      <c r="A108" s="130" t="s">
        <v>244</v>
      </c>
      <c r="B108" s="67">
        <v>71.616491552203129</v>
      </c>
      <c r="C108" s="67">
        <v>75.966852843395557</v>
      </c>
      <c r="D108" s="67">
        <v>72.404447760343999</v>
      </c>
      <c r="E108" s="123"/>
      <c r="F108" s="123"/>
      <c r="G108" s="123"/>
      <c r="H108" s="123"/>
      <c r="I108" s="123"/>
      <c r="J108" s="99"/>
      <c r="K108" s="99"/>
      <c r="L108" s="99"/>
    </row>
    <row r="109" spans="1:12" s="103" customFormat="1" ht="29.25" customHeight="1" x14ac:dyDescent="0.25">
      <c r="A109" s="130" t="s">
        <v>43</v>
      </c>
      <c r="B109" s="67">
        <v>0.70042518869489867</v>
      </c>
      <c r="C109" s="67">
        <v>2.8266137568400538</v>
      </c>
      <c r="D109" s="67">
        <v>1.0855296363047846</v>
      </c>
      <c r="E109" s="123"/>
      <c r="F109" s="123"/>
      <c r="G109" s="123"/>
      <c r="H109" s="123"/>
      <c r="I109" s="123"/>
      <c r="J109" s="99"/>
      <c r="K109" s="99"/>
      <c r="L109" s="99"/>
    </row>
    <row r="110" spans="1:12" s="103" customFormat="1" ht="22.5" x14ac:dyDescent="0.25">
      <c r="A110" s="130" t="s">
        <v>44</v>
      </c>
      <c r="B110" s="67">
        <v>0</v>
      </c>
      <c r="C110" s="67">
        <v>0</v>
      </c>
      <c r="D110" s="67">
        <v>0</v>
      </c>
      <c r="E110" s="123"/>
      <c r="F110" s="123"/>
      <c r="G110" s="123"/>
      <c r="H110" s="123"/>
      <c r="I110" s="123"/>
      <c r="J110" s="99"/>
      <c r="K110" s="99"/>
      <c r="L110" s="99"/>
    </row>
    <row r="111" spans="1:12" s="103" customFormat="1" ht="30" customHeight="1" x14ac:dyDescent="0.25">
      <c r="A111" s="130" t="s">
        <v>45</v>
      </c>
      <c r="B111" s="67">
        <v>0.28774242607198919</v>
      </c>
      <c r="C111" s="67">
        <v>0</v>
      </c>
      <c r="D111" s="67">
        <v>0.2356252763014724</v>
      </c>
      <c r="E111" s="123"/>
      <c r="F111" s="123"/>
      <c r="G111" s="123"/>
      <c r="H111" s="123"/>
      <c r="I111" s="123"/>
      <c r="J111" s="99"/>
      <c r="K111" s="99"/>
      <c r="L111" s="99"/>
    </row>
    <row r="112" spans="1:12" s="103" customFormat="1" ht="30" customHeight="1" x14ac:dyDescent="0.25">
      <c r="A112" s="130" t="s">
        <v>233</v>
      </c>
      <c r="B112" s="67">
        <v>0</v>
      </c>
      <c r="C112" s="67">
        <v>0</v>
      </c>
      <c r="D112" s="67">
        <v>0</v>
      </c>
      <c r="E112" s="123"/>
      <c r="F112" s="123"/>
      <c r="G112" s="123"/>
      <c r="H112" s="123"/>
      <c r="I112" s="123"/>
      <c r="J112" s="99"/>
      <c r="K112" s="99"/>
      <c r="L112" s="99"/>
    </row>
    <row r="113" spans="1:12" s="103" customFormat="1" ht="30" customHeight="1" x14ac:dyDescent="0.25">
      <c r="A113" s="130" t="s">
        <v>46</v>
      </c>
      <c r="B113" s="67">
        <v>1.5624875475921394</v>
      </c>
      <c r="C113" s="67">
        <v>0</v>
      </c>
      <c r="D113" s="67">
        <v>1.2794830611002734</v>
      </c>
      <c r="E113" s="123"/>
      <c r="F113" s="123"/>
      <c r="G113" s="123"/>
      <c r="H113" s="123"/>
      <c r="I113" s="123"/>
      <c r="J113" s="99"/>
      <c r="K113" s="99"/>
      <c r="L113" s="99"/>
    </row>
    <row r="114" spans="1:12" s="103" customFormat="1" ht="22.5" customHeight="1" x14ac:dyDescent="0.25">
      <c r="A114" s="130" t="s">
        <v>47</v>
      </c>
      <c r="B114" s="67">
        <v>1.5607423483775262</v>
      </c>
      <c r="C114" s="67">
        <v>4.2110696048365224</v>
      </c>
      <c r="D114" s="67">
        <v>2.0407810567854376</v>
      </c>
      <c r="E114" s="123"/>
      <c r="F114" s="123"/>
      <c r="G114" s="123"/>
      <c r="H114" s="123"/>
      <c r="I114" s="123"/>
      <c r="J114" s="99"/>
      <c r="K114" s="99"/>
      <c r="L114" s="99"/>
    </row>
    <row r="115" spans="1:12" s="103" customFormat="1" ht="22.5" customHeight="1" x14ac:dyDescent="0.25">
      <c r="A115" s="130" t="s">
        <v>48</v>
      </c>
      <c r="B115" s="67">
        <v>0.53215183141242417</v>
      </c>
      <c r="C115" s="67">
        <v>5.7773527975936121</v>
      </c>
      <c r="D115" s="67">
        <v>1.4821852625705132</v>
      </c>
      <c r="E115" s="123"/>
      <c r="F115" s="123"/>
      <c r="G115" s="123"/>
      <c r="H115" s="123"/>
      <c r="I115" s="123"/>
      <c r="J115" s="99"/>
      <c r="K115" s="99"/>
      <c r="L115" s="99"/>
    </row>
    <row r="116" spans="1:12" s="103" customFormat="1" ht="22.5" customHeight="1" x14ac:dyDescent="0.25">
      <c r="A116" s="130" t="s">
        <v>49</v>
      </c>
      <c r="B116" s="67">
        <v>17.645262566238479</v>
      </c>
      <c r="C116" s="67">
        <v>8.2379177457903037</v>
      </c>
      <c r="D116" s="67">
        <v>15.941363681242166</v>
      </c>
      <c r="E116" s="123"/>
      <c r="F116" s="98"/>
      <c r="G116" s="98"/>
      <c r="H116" s="98"/>
      <c r="I116" s="123"/>
      <c r="J116" s="99"/>
      <c r="K116" s="99"/>
      <c r="L116" s="99"/>
    </row>
    <row r="117" spans="1:12" ht="18" customHeight="1" x14ac:dyDescent="0.25">
      <c r="A117" s="115" t="s">
        <v>85</v>
      </c>
      <c r="B117" s="129">
        <v>100.00000000000001</v>
      </c>
      <c r="C117" s="129">
        <v>100.00000000000001</v>
      </c>
      <c r="D117" s="129">
        <v>99.999999999999986</v>
      </c>
    </row>
    <row r="118" spans="1:12" ht="18" customHeight="1" x14ac:dyDescent="0.25">
      <c r="A118" s="131" t="s">
        <v>13</v>
      </c>
      <c r="B118" s="55">
        <v>669</v>
      </c>
      <c r="C118" s="55">
        <v>148</v>
      </c>
      <c r="D118" s="55">
        <f>B118+C118</f>
        <v>817</v>
      </c>
      <c r="E118" s="136"/>
    </row>
    <row r="119" spans="1:12" x14ac:dyDescent="0.25">
      <c r="A119" s="11" t="s">
        <v>264</v>
      </c>
      <c r="B119" s="11"/>
      <c r="C119" s="11"/>
      <c r="D119" s="11"/>
      <c r="E119" s="136"/>
    </row>
    <row r="120" spans="1:12" x14ac:dyDescent="0.25">
      <c r="A120" s="267" t="s">
        <v>132</v>
      </c>
      <c r="B120" s="267"/>
      <c r="C120" s="267"/>
      <c r="D120" s="267"/>
      <c r="E120" s="136"/>
    </row>
    <row r="121" spans="1:12" x14ac:dyDescent="0.25">
      <c r="A121" s="126"/>
    </row>
    <row r="122" spans="1:12" x14ac:dyDescent="0.25">
      <c r="A122" s="98"/>
    </row>
    <row r="123" spans="1:12" x14ac:dyDescent="0.25">
      <c r="A123" s="133" t="s">
        <v>82</v>
      </c>
      <c r="B123" s="134"/>
      <c r="C123" s="134"/>
      <c r="D123" s="135" t="s">
        <v>84</v>
      </c>
    </row>
    <row r="124" spans="1:12" s="103" customFormat="1" ht="62.25" customHeight="1" x14ac:dyDescent="0.25">
      <c r="A124" s="115" t="s">
        <v>34</v>
      </c>
      <c r="B124" s="31" t="s">
        <v>181</v>
      </c>
      <c r="C124" s="31" t="s">
        <v>182</v>
      </c>
      <c r="D124" s="31" t="s">
        <v>13</v>
      </c>
      <c r="E124" s="123"/>
      <c r="F124" s="123"/>
      <c r="G124" s="123"/>
      <c r="H124" s="123"/>
      <c r="I124" s="123"/>
    </row>
    <row r="125" spans="1:12" s="103" customFormat="1" ht="27.75" customHeight="1" x14ac:dyDescent="0.25">
      <c r="A125" s="130" t="s">
        <v>241</v>
      </c>
      <c r="B125" s="67">
        <v>4.517391570182909E-2</v>
      </c>
      <c r="C125" s="67">
        <v>0.18954447539585789</v>
      </c>
      <c r="D125" s="67">
        <v>6.7336384349431344E-2</v>
      </c>
      <c r="E125" s="123"/>
      <c r="F125" s="123"/>
      <c r="G125" s="123"/>
      <c r="H125" s="123"/>
      <c r="I125" s="123"/>
      <c r="J125" s="99"/>
      <c r="K125" s="99"/>
      <c r="L125" s="99"/>
    </row>
    <row r="126" spans="1:12" s="103" customFormat="1" ht="22.5" customHeight="1" x14ac:dyDescent="0.25">
      <c r="A126" s="130" t="s">
        <v>242</v>
      </c>
      <c r="B126" s="67">
        <v>0.48526287828723103</v>
      </c>
      <c r="C126" s="67">
        <v>0.77961899220793485</v>
      </c>
      <c r="D126" s="67">
        <v>0.53044977899485124</v>
      </c>
      <c r="E126" s="123"/>
      <c r="F126" s="123"/>
      <c r="G126" s="123"/>
      <c r="H126" s="123"/>
      <c r="I126" s="123"/>
      <c r="J126" s="99"/>
      <c r="K126" s="99"/>
      <c r="L126" s="99"/>
    </row>
    <row r="127" spans="1:12" s="103" customFormat="1" ht="22.5" customHeight="1" x14ac:dyDescent="0.25">
      <c r="A127" s="130" t="s">
        <v>243</v>
      </c>
      <c r="B127" s="67">
        <v>0.38582020634621189</v>
      </c>
      <c r="C127" s="67">
        <v>0.35230176015316167</v>
      </c>
      <c r="D127" s="67">
        <v>0.38067475623197677</v>
      </c>
      <c r="E127" s="123"/>
      <c r="F127" s="123"/>
      <c r="G127" s="123"/>
      <c r="H127" s="123"/>
      <c r="I127" s="123"/>
      <c r="J127" s="99"/>
      <c r="K127" s="99"/>
      <c r="L127" s="99"/>
    </row>
    <row r="128" spans="1:12" s="103" customFormat="1" ht="29.25" customHeight="1" x14ac:dyDescent="0.25">
      <c r="A128" s="130" t="s">
        <v>244</v>
      </c>
      <c r="B128" s="67">
        <v>83.63583329216533</v>
      </c>
      <c r="C128" s="67">
        <v>80.124205195553785</v>
      </c>
      <c r="D128" s="67">
        <v>83.096759759735093</v>
      </c>
      <c r="E128" s="123"/>
      <c r="F128" s="123"/>
      <c r="G128" s="123"/>
      <c r="H128" s="123"/>
      <c r="I128" s="123"/>
      <c r="J128" s="99"/>
      <c r="K128" s="99"/>
      <c r="L128" s="99"/>
    </row>
    <row r="129" spans="1:12" s="103" customFormat="1" ht="15" customHeight="1" x14ac:dyDescent="0.25">
      <c r="A129" s="130" t="s">
        <v>43</v>
      </c>
      <c r="B129" s="67">
        <v>0.36056647931220709</v>
      </c>
      <c r="C129" s="67">
        <v>0</v>
      </c>
      <c r="D129" s="67">
        <v>0.30521555935962874</v>
      </c>
      <c r="E129" s="123"/>
      <c r="F129" s="123"/>
      <c r="G129" s="123"/>
      <c r="H129" s="123"/>
      <c r="I129" s="123"/>
      <c r="J129" s="99"/>
      <c r="K129" s="99"/>
      <c r="L129" s="99"/>
    </row>
    <row r="130" spans="1:12" s="103" customFormat="1" ht="30" customHeight="1" x14ac:dyDescent="0.25">
      <c r="A130" s="130" t="s">
        <v>44</v>
      </c>
      <c r="B130" s="67">
        <v>0.1621372696811465</v>
      </c>
      <c r="C130" s="67">
        <v>0</v>
      </c>
      <c r="D130" s="67">
        <v>0.13724741565874871</v>
      </c>
      <c r="E130" s="123"/>
      <c r="F130" s="123"/>
      <c r="G130" s="123"/>
      <c r="H130" s="123"/>
      <c r="I130" s="123"/>
      <c r="J130" s="99"/>
      <c r="K130" s="99"/>
      <c r="L130" s="99"/>
    </row>
    <row r="131" spans="1:12" s="103" customFormat="1" ht="30" customHeight="1" x14ac:dyDescent="0.25">
      <c r="A131" s="130" t="s">
        <v>45</v>
      </c>
      <c r="B131" s="67">
        <v>4.5083783641262788E-2</v>
      </c>
      <c r="C131" s="67">
        <v>0</v>
      </c>
      <c r="D131" s="67">
        <v>3.8162927037379328E-2</v>
      </c>
      <c r="E131" s="123"/>
      <c r="F131" s="123"/>
      <c r="G131" s="123"/>
      <c r="H131" s="123"/>
      <c r="I131" s="123"/>
      <c r="J131" s="99"/>
      <c r="K131" s="99"/>
      <c r="L131" s="99"/>
    </row>
    <row r="132" spans="1:12" s="103" customFormat="1" ht="30" customHeight="1" x14ac:dyDescent="0.25">
      <c r="A132" s="130" t="s">
        <v>233</v>
      </c>
      <c r="B132" s="67">
        <v>2.2328241280182053E-2</v>
      </c>
      <c r="C132" s="67">
        <v>0</v>
      </c>
      <c r="D132" s="67">
        <v>1.8900610685849733E-2</v>
      </c>
      <c r="E132" s="123"/>
      <c r="F132" s="123"/>
      <c r="G132" s="123"/>
      <c r="H132" s="123"/>
      <c r="I132" s="123"/>
      <c r="J132" s="99"/>
      <c r="K132" s="99"/>
      <c r="L132" s="99"/>
    </row>
    <row r="133" spans="1:12" s="103" customFormat="1" ht="22.5" customHeight="1" x14ac:dyDescent="0.25">
      <c r="A133" s="130" t="s">
        <v>46</v>
      </c>
      <c r="B133" s="67">
        <v>0.78839091977661557</v>
      </c>
      <c r="C133" s="67">
        <v>0</v>
      </c>
      <c r="D133" s="67">
        <v>0.66736424315615894</v>
      </c>
      <c r="E133" s="123"/>
      <c r="F133" s="123"/>
      <c r="G133" s="123"/>
      <c r="H133" s="123"/>
      <c r="I133" s="123"/>
      <c r="J133" s="99"/>
      <c r="K133" s="99"/>
      <c r="L133" s="99"/>
    </row>
    <row r="134" spans="1:12" s="103" customFormat="1" ht="22.5" customHeight="1" x14ac:dyDescent="0.25">
      <c r="A134" s="130" t="s">
        <v>47</v>
      </c>
      <c r="B134" s="67">
        <v>0.73536023605103373</v>
      </c>
      <c r="C134" s="67">
        <v>0.10409448109359766</v>
      </c>
      <c r="D134" s="67">
        <v>0.63845400023536836</v>
      </c>
      <c r="E134" s="123"/>
      <c r="F134" s="123"/>
      <c r="G134" s="123"/>
      <c r="H134" s="123"/>
      <c r="I134" s="123"/>
      <c r="J134" s="99"/>
      <c r="K134" s="99"/>
      <c r="L134" s="99"/>
    </row>
    <row r="135" spans="1:12" s="103" customFormat="1" ht="22.5" customHeight="1" x14ac:dyDescent="0.25">
      <c r="A135" s="130" t="s">
        <v>48</v>
      </c>
      <c r="B135" s="67">
        <v>0.1725622363499158</v>
      </c>
      <c r="C135" s="67">
        <v>0</v>
      </c>
      <c r="D135" s="67">
        <v>0.14607203529389454</v>
      </c>
      <c r="E135" s="123"/>
      <c r="F135" s="123"/>
      <c r="G135" s="123"/>
      <c r="H135" s="123"/>
      <c r="I135" s="123"/>
      <c r="J135" s="99"/>
      <c r="K135" s="99"/>
      <c r="L135" s="99"/>
    </row>
    <row r="136" spans="1:12" s="103" customFormat="1" ht="22.5" customHeight="1" x14ac:dyDescent="0.25">
      <c r="A136" s="130" t="s">
        <v>49</v>
      </c>
      <c r="B136" s="67">
        <v>13.161480541407032</v>
      </c>
      <c r="C136" s="67">
        <v>18.450235095595666</v>
      </c>
      <c r="D136" s="67">
        <v>13.973362529261628</v>
      </c>
      <c r="E136" s="123"/>
      <c r="F136" s="98"/>
      <c r="G136" s="98"/>
      <c r="H136" s="98"/>
      <c r="I136" s="123"/>
      <c r="J136" s="99"/>
      <c r="K136" s="99"/>
      <c r="L136" s="99"/>
    </row>
    <row r="137" spans="1:12" s="98" customFormat="1" ht="14.25" customHeight="1" x14ac:dyDescent="0.25">
      <c r="A137" s="115" t="s">
        <v>85</v>
      </c>
      <c r="B137" s="129">
        <v>100.00000000000001</v>
      </c>
      <c r="C137" s="129">
        <v>100</v>
      </c>
      <c r="D137" s="129">
        <v>99.999999999999986</v>
      </c>
      <c r="J137" s="99"/>
      <c r="K137" s="99"/>
      <c r="L137" s="99"/>
    </row>
    <row r="138" spans="1:12" s="98" customFormat="1" x14ac:dyDescent="0.25">
      <c r="A138" s="131" t="s">
        <v>13</v>
      </c>
      <c r="B138" s="55">
        <v>13145</v>
      </c>
      <c r="C138" s="55">
        <v>2384</v>
      </c>
      <c r="D138" s="55">
        <f>B138+C138</f>
        <v>15529</v>
      </c>
      <c r="J138" s="99"/>
      <c r="K138" s="99"/>
      <c r="L138" s="99"/>
    </row>
    <row r="139" spans="1:12" s="98" customFormat="1" x14ac:dyDescent="0.25">
      <c r="A139" s="11" t="s">
        <v>265</v>
      </c>
      <c r="B139" s="11"/>
      <c r="C139" s="11"/>
      <c r="D139" s="11"/>
      <c r="J139" s="99"/>
      <c r="K139" s="99"/>
      <c r="L139" s="99"/>
    </row>
    <row r="140" spans="1:12" s="98" customFormat="1" x14ac:dyDescent="0.25">
      <c r="A140" s="267" t="s">
        <v>132</v>
      </c>
      <c r="B140" s="267"/>
      <c r="C140" s="267"/>
      <c r="D140" s="267"/>
      <c r="J140" s="99"/>
      <c r="K140" s="99"/>
      <c r="L140" s="99"/>
    </row>
    <row r="141" spans="1:12" s="98" customFormat="1" x14ac:dyDescent="0.25">
      <c r="J141" s="99"/>
      <c r="K141" s="99"/>
      <c r="L141" s="99"/>
    </row>
    <row r="142" spans="1:12" s="98" customFormat="1" x14ac:dyDescent="0.25"/>
    <row r="143" spans="1:12" s="98" customFormat="1" x14ac:dyDescent="0.25"/>
    <row r="144" spans="1:12" s="98" customFormat="1" x14ac:dyDescent="0.25"/>
    <row r="145" s="98" customFormat="1" x14ac:dyDescent="0.25"/>
    <row r="146" s="98" customFormat="1" x14ac:dyDescent="0.25"/>
    <row r="147" s="98" customFormat="1" x14ac:dyDescent="0.25"/>
    <row r="148" s="98" customFormat="1" x14ac:dyDescent="0.25"/>
    <row r="149" s="98" customFormat="1" x14ac:dyDescent="0.25"/>
    <row r="150" s="98" customFormat="1" x14ac:dyDescent="0.25"/>
    <row r="151" s="98" customFormat="1" ht="15" customHeight="1" x14ac:dyDescent="0.25"/>
    <row r="152" s="98" customFormat="1" ht="15" customHeight="1" x14ac:dyDescent="0.25"/>
    <row r="153" s="98" customFormat="1" x14ac:dyDescent="0.25"/>
    <row r="154" s="98" customFormat="1" x14ac:dyDescent="0.25"/>
    <row r="155" s="98" customFormat="1" x14ac:dyDescent="0.25"/>
    <row r="156" s="98" customFormat="1" x14ac:dyDescent="0.25"/>
    <row r="157" s="98" customFormat="1" x14ac:dyDescent="0.25"/>
    <row r="158" s="98" customFormat="1" x14ac:dyDescent="0.25"/>
    <row r="159" s="98" customFormat="1" x14ac:dyDescent="0.25"/>
    <row r="160" s="98" customFormat="1" x14ac:dyDescent="0.25"/>
    <row r="161" s="98" customFormat="1" x14ac:dyDescent="0.25"/>
    <row r="162" s="98" customFormat="1" x14ac:dyDescent="0.25"/>
    <row r="163" s="98" customFormat="1" x14ac:dyDescent="0.25"/>
    <row r="164" s="98" customFormat="1" x14ac:dyDescent="0.25"/>
    <row r="165" s="98" customFormat="1" x14ac:dyDescent="0.25"/>
    <row r="166" s="98" customFormat="1" x14ac:dyDescent="0.25"/>
    <row r="167" s="98" customFormat="1" x14ac:dyDescent="0.25"/>
    <row r="168" s="98" customFormat="1" x14ac:dyDescent="0.25"/>
    <row r="169" s="98" customFormat="1" x14ac:dyDescent="0.25"/>
    <row r="170" s="98" customFormat="1" x14ac:dyDescent="0.25"/>
    <row r="171" s="98" customFormat="1" x14ac:dyDescent="0.25"/>
    <row r="172" s="98" customFormat="1" x14ac:dyDescent="0.25"/>
    <row r="173" s="98" customFormat="1" x14ac:dyDescent="0.25"/>
    <row r="174" s="98" customFormat="1" x14ac:dyDescent="0.25"/>
    <row r="175" s="98" customFormat="1" x14ac:dyDescent="0.25"/>
    <row r="176" s="98" customFormat="1" x14ac:dyDescent="0.25"/>
    <row r="177" s="98" customFormat="1" x14ac:dyDescent="0.25"/>
    <row r="178" s="98" customFormat="1" x14ac:dyDescent="0.25"/>
    <row r="179" s="98" customFormat="1" x14ac:dyDescent="0.25"/>
    <row r="180" s="98" customFormat="1" x14ac:dyDescent="0.25"/>
    <row r="181" s="98" customFormat="1" ht="15" customHeight="1" x14ac:dyDescent="0.25"/>
    <row r="182" s="98" customFormat="1" ht="15" customHeight="1" x14ac:dyDescent="0.25"/>
    <row r="183" s="98" customFormat="1" x14ac:dyDescent="0.25"/>
    <row r="184" s="98" customFormat="1" x14ac:dyDescent="0.25"/>
    <row r="185" s="98" customFormat="1" x14ac:dyDescent="0.25"/>
    <row r="186" s="98" customFormat="1" x14ac:dyDescent="0.25"/>
    <row r="187" s="98" customFormat="1" x14ac:dyDescent="0.25"/>
    <row r="188" s="98" customFormat="1" x14ac:dyDescent="0.25"/>
    <row r="189" s="98" customFormat="1" x14ac:dyDescent="0.25"/>
    <row r="190" s="98" customFormat="1" x14ac:dyDescent="0.25"/>
    <row r="191" s="98" customFormat="1" x14ac:dyDescent="0.25"/>
    <row r="192" s="98" customFormat="1" x14ac:dyDescent="0.25"/>
    <row r="193" s="98" customFormat="1" x14ac:dyDescent="0.25"/>
    <row r="194" s="98" customFormat="1" x14ac:dyDescent="0.25"/>
    <row r="195" s="98" customFormat="1" x14ac:dyDescent="0.25"/>
    <row r="196" s="98" customFormat="1" x14ac:dyDescent="0.25"/>
    <row r="197" s="98" customFormat="1" x14ac:dyDescent="0.25"/>
    <row r="198" s="98" customFormat="1" x14ac:dyDescent="0.25"/>
    <row r="199" s="98" customFormat="1" x14ac:dyDescent="0.25"/>
    <row r="200" s="98" customFormat="1" x14ac:dyDescent="0.25"/>
    <row r="201" s="98" customFormat="1" x14ac:dyDescent="0.25"/>
    <row r="202" s="98" customFormat="1" x14ac:dyDescent="0.25"/>
    <row r="203" s="98" customFormat="1" x14ac:dyDescent="0.25"/>
    <row r="204" s="98" customFormat="1" x14ac:dyDescent="0.25"/>
    <row r="205" s="98" customFormat="1" x14ac:dyDescent="0.25"/>
    <row r="206" s="98" customFormat="1" x14ac:dyDescent="0.25"/>
    <row r="207" s="98" customFormat="1" x14ac:dyDescent="0.25"/>
    <row r="208" s="98" customFormat="1" x14ac:dyDescent="0.25"/>
    <row r="209" s="98" customFormat="1" x14ac:dyDescent="0.25"/>
    <row r="210" s="98" customFormat="1" x14ac:dyDescent="0.25"/>
    <row r="211" s="98" customFormat="1" ht="15" customHeight="1" x14ac:dyDescent="0.25"/>
    <row r="212" s="98" customFormat="1" ht="15" customHeight="1" x14ac:dyDescent="0.25"/>
    <row r="213" s="98" customFormat="1" x14ac:dyDescent="0.25"/>
    <row r="214" s="98" customFormat="1" x14ac:dyDescent="0.25"/>
    <row r="215" s="98" customFormat="1" x14ac:dyDescent="0.25"/>
    <row r="216" s="98" customFormat="1" x14ac:dyDescent="0.25"/>
    <row r="217" s="98" customFormat="1" x14ac:dyDescent="0.25"/>
    <row r="218" s="98" customFormat="1" x14ac:dyDescent="0.25"/>
    <row r="219" s="98" customFormat="1" x14ac:dyDescent="0.25"/>
    <row r="220" s="98" customFormat="1" x14ac:dyDescent="0.25"/>
    <row r="221" s="98" customFormat="1" x14ac:dyDescent="0.25"/>
    <row r="222" s="98" customFormat="1" x14ac:dyDescent="0.25"/>
    <row r="223" s="98" customFormat="1" x14ac:dyDescent="0.25"/>
    <row r="224" s="98" customFormat="1" x14ac:dyDescent="0.25"/>
    <row r="225" s="98" customFormat="1" x14ac:dyDescent="0.25"/>
    <row r="226" s="98" customFormat="1" x14ac:dyDescent="0.25"/>
    <row r="227" s="98" customFormat="1" x14ac:dyDescent="0.25"/>
    <row r="228" s="98" customFormat="1" x14ac:dyDescent="0.25"/>
    <row r="229" s="98" customFormat="1" x14ac:dyDescent="0.25"/>
    <row r="230" s="98" customFormat="1" x14ac:dyDescent="0.25"/>
    <row r="231" s="98" customFormat="1" x14ac:dyDescent="0.25"/>
    <row r="232" s="98" customFormat="1" x14ac:dyDescent="0.25"/>
    <row r="233" s="98" customFormat="1" x14ac:dyDescent="0.25"/>
    <row r="234" s="98" customFormat="1" x14ac:dyDescent="0.25"/>
    <row r="235" s="98" customFormat="1" x14ac:dyDescent="0.25"/>
    <row r="236" s="98" customFormat="1" x14ac:dyDescent="0.25"/>
    <row r="237" s="98" customFormat="1" x14ac:dyDescent="0.25"/>
    <row r="238" s="98" customFormat="1" x14ac:dyDescent="0.25"/>
    <row r="239" s="98" customFormat="1" x14ac:dyDescent="0.25"/>
    <row r="240" s="98" customFormat="1" x14ac:dyDescent="0.25"/>
    <row r="241" spans="1:1" s="98" customFormat="1" ht="15" customHeight="1" x14ac:dyDescent="0.25"/>
    <row r="242" spans="1:1" s="98" customFormat="1" ht="15" customHeight="1" x14ac:dyDescent="0.25"/>
    <row r="243" spans="1:1" s="98" customFormat="1" x14ac:dyDescent="0.25"/>
    <row r="244" spans="1:1" s="98" customFormat="1" x14ac:dyDescent="0.25"/>
    <row r="245" spans="1:1" s="98" customFormat="1" x14ac:dyDescent="0.25"/>
    <row r="246" spans="1:1" s="98" customFormat="1" x14ac:dyDescent="0.25"/>
    <row r="247" spans="1:1" s="98" customFormat="1" x14ac:dyDescent="0.25"/>
    <row r="248" spans="1:1" s="98" customFormat="1" x14ac:dyDescent="0.25"/>
    <row r="249" spans="1:1" s="98" customFormat="1" x14ac:dyDescent="0.25"/>
    <row r="250" spans="1:1" s="98" customFormat="1" x14ac:dyDescent="0.25"/>
    <row r="251" spans="1:1" s="98" customFormat="1" x14ac:dyDescent="0.25"/>
    <row r="252" spans="1:1" s="98" customFormat="1" x14ac:dyDescent="0.25"/>
    <row r="253" spans="1:1" s="98" customFormat="1" x14ac:dyDescent="0.25"/>
    <row r="254" spans="1:1" s="98" customFormat="1" x14ac:dyDescent="0.25"/>
    <row r="255" spans="1:1" x14ac:dyDescent="0.25">
      <c r="A255" s="98"/>
    </row>
    <row r="256" spans="1:1" x14ac:dyDescent="0.25">
      <c r="A256" s="98"/>
    </row>
    <row r="257" spans="1:3" x14ac:dyDescent="0.25">
      <c r="A257" s="99"/>
      <c r="B257" s="99"/>
      <c r="C257" s="99"/>
    </row>
    <row r="258" spans="1:3" x14ac:dyDescent="0.25">
      <c r="A258" s="99"/>
      <c r="B258" s="99"/>
      <c r="C258" s="99"/>
    </row>
    <row r="259" spans="1:3" x14ac:dyDescent="0.25">
      <c r="A259" s="99"/>
      <c r="B259" s="99"/>
      <c r="C259" s="99"/>
    </row>
    <row r="260" spans="1:3" x14ac:dyDescent="0.25">
      <c r="A260" s="99"/>
      <c r="B260" s="99"/>
      <c r="C260" s="99"/>
    </row>
    <row r="261" spans="1:3" x14ac:dyDescent="0.25">
      <c r="A261" s="99"/>
      <c r="B261" s="99"/>
      <c r="C261" s="99"/>
    </row>
    <row r="262" spans="1:3" x14ac:dyDescent="0.25">
      <c r="A262" s="99"/>
      <c r="B262" s="99"/>
      <c r="C262" s="99"/>
    </row>
    <row r="263" spans="1:3" x14ac:dyDescent="0.25">
      <c r="A263" s="99"/>
      <c r="B263" s="99"/>
      <c r="C263" s="99"/>
    </row>
    <row r="264" spans="1:3" x14ac:dyDescent="0.25">
      <c r="A264" s="99"/>
      <c r="B264" s="99"/>
      <c r="C264" s="99"/>
    </row>
    <row r="265" spans="1:3" x14ac:dyDescent="0.25">
      <c r="A265" s="99"/>
      <c r="B265" s="99"/>
      <c r="C265" s="99"/>
    </row>
    <row r="266" spans="1:3" x14ac:dyDescent="0.25">
      <c r="A266" s="99"/>
      <c r="B266" s="99"/>
      <c r="C266" s="99"/>
    </row>
    <row r="267" spans="1:3" x14ac:dyDescent="0.25">
      <c r="A267" s="99"/>
      <c r="B267" s="99"/>
      <c r="C267" s="99"/>
    </row>
    <row r="271" spans="1:3" ht="15" customHeight="1" x14ac:dyDescent="0.25"/>
    <row r="272" spans="1:3" ht="15" customHeight="1" x14ac:dyDescent="0.25"/>
  </sheetData>
  <mergeCells count="7">
    <mergeCell ref="A140:D140"/>
    <mergeCell ref="A20:D20"/>
    <mergeCell ref="A40:D40"/>
    <mergeCell ref="A60:D60"/>
    <mergeCell ref="A80:D80"/>
    <mergeCell ref="A100:D100"/>
    <mergeCell ref="A120:D120"/>
  </mergeCells>
  <pageMargins left="0.7" right="0.7" top="0.75" bottom="0.75" header="0.3" footer="0.3"/>
  <pageSetup paperSize="9" scale="4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workbookViewId="0">
      <selection activeCell="A2" sqref="A2"/>
    </sheetView>
  </sheetViews>
  <sheetFormatPr baseColWidth="10" defaultRowHeight="15" x14ac:dyDescent="0.25"/>
  <cols>
    <col min="1" max="1" width="49.85546875" style="100" customWidth="1"/>
    <col min="2" max="2" width="13.140625" style="100" customWidth="1"/>
    <col min="3" max="3" width="11.42578125" style="100"/>
    <col min="4" max="9" width="11.42578125" style="98"/>
    <col min="10" max="16384" width="11.42578125" style="99"/>
  </cols>
  <sheetData>
    <row r="1" spans="1:2" ht="21.75" customHeight="1" x14ac:dyDescent="0.25">
      <c r="A1" s="225" t="s">
        <v>275</v>
      </c>
      <c r="B1" s="116"/>
    </row>
    <row r="2" spans="1:2" ht="21.75" customHeight="1" x14ac:dyDescent="0.25">
      <c r="A2" s="66"/>
      <c r="B2" s="116"/>
    </row>
    <row r="3" spans="1:2" ht="16.5" customHeight="1" x14ac:dyDescent="0.25">
      <c r="A3" s="224" t="s">
        <v>14</v>
      </c>
      <c r="B3" s="119" t="s">
        <v>84</v>
      </c>
    </row>
    <row r="4" spans="1:2" ht="37.5" customHeight="1" x14ac:dyDescent="0.25">
      <c r="A4" s="115" t="s">
        <v>34</v>
      </c>
      <c r="B4" s="37" t="s">
        <v>245</v>
      </c>
    </row>
    <row r="5" spans="1:2" ht="29.25" customHeight="1" x14ac:dyDescent="0.25">
      <c r="A5" s="32" t="s">
        <v>241</v>
      </c>
      <c r="B5" s="84">
        <v>9.9852179873402331</v>
      </c>
    </row>
    <row r="6" spans="1:2" ht="29.25" customHeight="1" x14ac:dyDescent="0.25">
      <c r="A6" s="32" t="s">
        <v>242</v>
      </c>
      <c r="B6" s="84">
        <v>54.402806895858546</v>
      </c>
    </row>
    <row r="7" spans="1:2" ht="29.25" customHeight="1" x14ac:dyDescent="0.25">
      <c r="A7" s="32" t="s">
        <v>243</v>
      </c>
      <c r="B7" s="84">
        <v>9.4861622063982782</v>
      </c>
    </row>
    <row r="8" spans="1:2" ht="29.25" customHeight="1" x14ac:dyDescent="0.25">
      <c r="A8" s="32" t="s">
        <v>244</v>
      </c>
      <c r="B8" s="84">
        <v>4.7559532295415643</v>
      </c>
    </row>
    <row r="9" spans="1:2" ht="29.25" customHeight="1" x14ac:dyDescent="0.25">
      <c r="A9" s="32" t="s">
        <v>43</v>
      </c>
      <c r="B9" s="84">
        <v>1.8578487840179576</v>
      </c>
    </row>
    <row r="10" spans="1:2" ht="29.25" customHeight="1" x14ac:dyDescent="0.25">
      <c r="A10" s="32" t="s">
        <v>44</v>
      </c>
      <c r="B10" s="84">
        <v>0.57529015026429842</v>
      </c>
    </row>
    <row r="11" spans="1:2" ht="29.25" customHeight="1" x14ac:dyDescent="0.25">
      <c r="A11" s="32" t="s">
        <v>45</v>
      </c>
      <c r="B11" s="84">
        <v>2.4587364080324292</v>
      </c>
    </row>
    <row r="12" spans="1:2" ht="29.25" customHeight="1" x14ac:dyDescent="0.25">
      <c r="A12" s="32" t="s">
        <v>233</v>
      </c>
      <c r="B12" s="84">
        <v>0.15710762007901885</v>
      </c>
    </row>
    <row r="13" spans="1:2" ht="29.25" customHeight="1" x14ac:dyDescent="0.25">
      <c r="A13" s="32" t="s">
        <v>46</v>
      </c>
      <c r="B13" s="84">
        <v>1.4936360814291851</v>
      </c>
    </row>
    <row r="14" spans="1:2" ht="24.75" customHeight="1" x14ac:dyDescent="0.25">
      <c r="A14" s="32" t="s">
        <v>47</v>
      </c>
      <c r="B14" s="84">
        <v>1.9929000160302111</v>
      </c>
    </row>
    <row r="15" spans="1:2" ht="23.25" customHeight="1" x14ac:dyDescent="0.25">
      <c r="A15" s="32" t="s">
        <v>48</v>
      </c>
      <c r="B15" s="84">
        <v>0.83814058729636098</v>
      </c>
    </row>
    <row r="16" spans="1:2" ht="15" customHeight="1" x14ac:dyDescent="0.25">
      <c r="A16" s="32" t="s">
        <v>49</v>
      </c>
      <c r="B16" s="84">
        <v>11.996200033711879</v>
      </c>
    </row>
    <row r="17" spans="1:9" ht="21.75" customHeight="1" x14ac:dyDescent="0.25">
      <c r="A17" s="39" t="s">
        <v>8</v>
      </c>
      <c r="B17" s="128">
        <v>100</v>
      </c>
    </row>
    <row r="18" spans="1:9" ht="21.75" customHeight="1" x14ac:dyDescent="0.25">
      <c r="A18" s="33" t="s">
        <v>13</v>
      </c>
      <c r="B18" s="55">
        <f>B38+B58+B78+B98+B118+B138</f>
        <v>20469</v>
      </c>
    </row>
    <row r="19" spans="1:9" s="103" customFormat="1" ht="12" customHeight="1" x14ac:dyDescent="0.25">
      <c r="A19" s="11" t="s">
        <v>112</v>
      </c>
      <c r="B19" s="11"/>
      <c r="C19" s="11"/>
      <c r="D19" s="11"/>
      <c r="E19" s="11"/>
      <c r="F19" s="11"/>
      <c r="G19" s="123"/>
      <c r="H19" s="123"/>
      <c r="I19" s="123"/>
    </row>
    <row r="20" spans="1:9" s="103" customFormat="1" ht="12" customHeight="1" x14ac:dyDescent="0.25">
      <c r="A20" s="267" t="s">
        <v>132</v>
      </c>
      <c r="B20" s="267"/>
      <c r="C20" s="267"/>
      <c r="D20" s="267"/>
      <c r="E20" s="267"/>
      <c r="F20" s="267"/>
      <c r="G20" s="123"/>
      <c r="H20" s="123"/>
      <c r="I20" s="123"/>
    </row>
    <row r="21" spans="1:9" ht="15.75" customHeight="1" x14ac:dyDescent="0.25">
      <c r="A21" s="34"/>
      <c r="B21" s="99"/>
    </row>
    <row r="22" spans="1:9" ht="15.75" customHeight="1" x14ac:dyDescent="0.25">
      <c r="B22" s="224"/>
    </row>
    <row r="23" spans="1:9" ht="21.75" customHeight="1" x14ac:dyDescent="0.25">
      <c r="A23" s="224" t="s">
        <v>39</v>
      </c>
      <c r="B23" s="119" t="s">
        <v>84</v>
      </c>
      <c r="C23" s="116"/>
    </row>
    <row r="24" spans="1:9" s="98" customFormat="1" ht="21.75" customHeight="1" x14ac:dyDescent="0.25">
      <c r="A24" s="115" t="s">
        <v>34</v>
      </c>
      <c r="B24" s="37" t="s">
        <v>245</v>
      </c>
      <c r="C24" s="116"/>
    </row>
    <row r="25" spans="1:9" s="98" customFormat="1" ht="21.75" customHeight="1" x14ac:dyDescent="0.25">
      <c r="A25" s="32" t="s">
        <v>241</v>
      </c>
      <c r="B25" s="84">
        <v>5.4889657025158209</v>
      </c>
      <c r="C25" s="116"/>
    </row>
    <row r="26" spans="1:9" s="98" customFormat="1" ht="21.75" customHeight="1" x14ac:dyDescent="0.25">
      <c r="A26" s="32" t="s">
        <v>242</v>
      </c>
      <c r="B26" s="84">
        <v>61.588027548715274</v>
      </c>
      <c r="C26" s="116"/>
    </row>
    <row r="27" spans="1:9" s="98" customFormat="1" ht="21.75" customHeight="1" x14ac:dyDescent="0.25">
      <c r="A27" s="32" t="s">
        <v>243</v>
      </c>
      <c r="B27" s="84">
        <v>4.0854717255469719</v>
      </c>
      <c r="C27" s="116"/>
    </row>
    <row r="28" spans="1:9" s="98" customFormat="1" ht="21.75" customHeight="1" x14ac:dyDescent="0.25">
      <c r="A28" s="32" t="s">
        <v>244</v>
      </c>
      <c r="B28" s="84">
        <v>5.5689027098425194</v>
      </c>
      <c r="C28" s="116"/>
    </row>
    <row r="29" spans="1:9" s="98" customFormat="1" ht="21.75" customHeight="1" x14ac:dyDescent="0.25">
      <c r="A29" s="32" t="s">
        <v>43</v>
      </c>
      <c r="B29" s="84">
        <v>1.6159824080587544</v>
      </c>
      <c r="C29" s="116"/>
    </row>
    <row r="30" spans="1:9" s="98" customFormat="1" ht="21.75" customHeight="1" x14ac:dyDescent="0.25">
      <c r="A30" s="32" t="s">
        <v>44</v>
      </c>
      <c r="B30" s="84">
        <v>0.70810090128947734</v>
      </c>
      <c r="C30" s="116"/>
    </row>
    <row r="31" spans="1:9" s="98" customFormat="1" ht="21.75" customHeight="1" x14ac:dyDescent="0.25">
      <c r="A31" s="32" t="s">
        <v>45</v>
      </c>
      <c r="B31" s="84">
        <v>1.3412026894692268</v>
      </c>
      <c r="C31" s="116"/>
    </row>
    <row r="32" spans="1:9" s="98" customFormat="1" ht="21.75" customHeight="1" x14ac:dyDescent="0.25">
      <c r="A32" s="32" t="s">
        <v>233</v>
      </c>
      <c r="B32" s="84">
        <v>3.4640742968413407E-2</v>
      </c>
      <c r="C32" s="116"/>
    </row>
    <row r="33" spans="1:6" s="98" customFormat="1" ht="21.75" customHeight="1" x14ac:dyDescent="0.25">
      <c r="A33" s="32" t="s">
        <v>46</v>
      </c>
      <c r="B33" s="84">
        <v>2.0007454718073654</v>
      </c>
      <c r="C33" s="116"/>
    </row>
    <row r="34" spans="1:6" s="98" customFormat="1" ht="21.75" customHeight="1" x14ac:dyDescent="0.25">
      <c r="A34" s="32" t="s">
        <v>47</v>
      </c>
      <c r="B34" s="84">
        <v>2.4045740001887292</v>
      </c>
      <c r="C34" s="116"/>
    </row>
    <row r="35" spans="1:6" s="98" customFormat="1" ht="26.25" customHeight="1" x14ac:dyDescent="0.25">
      <c r="A35" s="32" t="s">
        <v>48</v>
      </c>
      <c r="B35" s="84">
        <v>1.130494355748543</v>
      </c>
      <c r="C35" s="116"/>
    </row>
    <row r="36" spans="1:6" s="98" customFormat="1" ht="15.75" customHeight="1" x14ac:dyDescent="0.25">
      <c r="A36" s="32" t="s">
        <v>49</v>
      </c>
      <c r="B36" s="84">
        <v>14.032891743848886</v>
      </c>
      <c r="C36" s="116"/>
    </row>
    <row r="37" spans="1:6" s="98" customFormat="1" ht="36" customHeight="1" x14ac:dyDescent="0.25">
      <c r="A37" s="39" t="s">
        <v>8</v>
      </c>
      <c r="B37" s="128">
        <v>100</v>
      </c>
      <c r="C37" s="116"/>
    </row>
    <row r="38" spans="1:6" s="98" customFormat="1" ht="12.75" customHeight="1" x14ac:dyDescent="0.25">
      <c r="A38" s="33" t="s">
        <v>13</v>
      </c>
      <c r="B38" s="55">
        <v>5303</v>
      </c>
      <c r="C38" s="116"/>
    </row>
    <row r="39" spans="1:6" s="98" customFormat="1" ht="10.5" customHeight="1" x14ac:dyDescent="0.25">
      <c r="A39" s="11" t="s">
        <v>260</v>
      </c>
      <c r="B39" s="11"/>
      <c r="C39" s="11"/>
      <c r="D39" s="11"/>
      <c r="E39" s="11"/>
      <c r="F39" s="11"/>
    </row>
    <row r="40" spans="1:6" s="98" customFormat="1" ht="11.25" customHeight="1" x14ac:dyDescent="0.25">
      <c r="A40" s="267" t="s">
        <v>132</v>
      </c>
      <c r="B40" s="267"/>
      <c r="C40" s="267"/>
      <c r="D40" s="267"/>
      <c r="E40" s="267"/>
      <c r="F40" s="267"/>
    </row>
    <row r="41" spans="1:6" s="98" customFormat="1" ht="15.75" customHeight="1" x14ac:dyDescent="0.25">
      <c r="A41" s="100"/>
      <c r="B41" s="100"/>
      <c r="C41" s="100"/>
    </row>
    <row r="42" spans="1:6" s="98" customFormat="1" ht="15.75" customHeight="1" x14ac:dyDescent="0.25">
      <c r="A42" s="100"/>
      <c r="B42" s="224"/>
      <c r="C42" s="116"/>
    </row>
    <row r="43" spans="1:6" s="98" customFormat="1" ht="15.75" customHeight="1" x14ac:dyDescent="0.25">
      <c r="A43" s="224" t="s">
        <v>65</v>
      </c>
      <c r="B43" s="119" t="s">
        <v>84</v>
      </c>
      <c r="C43" s="116"/>
    </row>
    <row r="44" spans="1:6" s="98" customFormat="1" ht="30" customHeight="1" x14ac:dyDescent="0.25">
      <c r="A44" s="115" t="s">
        <v>34</v>
      </c>
      <c r="B44" s="37" t="s">
        <v>245</v>
      </c>
      <c r="C44" s="116"/>
    </row>
    <row r="45" spans="1:6" s="98" customFormat="1" ht="30" customHeight="1" x14ac:dyDescent="0.25">
      <c r="A45" s="32" t="s">
        <v>241</v>
      </c>
      <c r="B45" s="84">
        <v>10.726621290677611</v>
      </c>
      <c r="C45" s="116"/>
    </row>
    <row r="46" spans="1:6" s="98" customFormat="1" ht="30" customHeight="1" x14ac:dyDescent="0.25">
      <c r="A46" s="32" t="s">
        <v>242</v>
      </c>
      <c r="B46" s="84">
        <v>55.446368640322383</v>
      </c>
      <c r="C46" s="116"/>
    </row>
    <row r="47" spans="1:6" s="98" customFormat="1" ht="30" customHeight="1" x14ac:dyDescent="0.25">
      <c r="A47" s="32" t="s">
        <v>243</v>
      </c>
      <c r="B47" s="84">
        <v>13.180937337051667</v>
      </c>
      <c r="C47" s="116"/>
    </row>
    <row r="48" spans="1:6" s="98" customFormat="1" ht="30" customHeight="1" x14ac:dyDescent="0.25">
      <c r="A48" s="32" t="s">
        <v>244</v>
      </c>
      <c r="B48" s="84">
        <v>4.8848062306675439</v>
      </c>
      <c r="C48" s="116"/>
    </row>
    <row r="49" spans="1:6" s="98" customFormat="1" ht="30" customHeight="1" x14ac:dyDescent="0.25">
      <c r="A49" s="32" t="s">
        <v>43</v>
      </c>
      <c r="B49" s="84">
        <v>0.68533048018862597</v>
      </c>
      <c r="C49" s="116"/>
    </row>
    <row r="50" spans="1:6" s="98" customFormat="1" ht="30" customHeight="1" x14ac:dyDescent="0.25">
      <c r="A50" s="32" t="s">
        <v>44</v>
      </c>
      <c r="B50" s="84">
        <v>0.17616116186361894</v>
      </c>
      <c r="C50" s="116"/>
    </row>
    <row r="51" spans="1:6" s="98" customFormat="1" ht="30" customHeight="1" x14ac:dyDescent="0.25">
      <c r="A51" s="32" t="s">
        <v>45</v>
      </c>
      <c r="B51" s="84">
        <v>3.3781546325504346</v>
      </c>
      <c r="C51" s="116"/>
    </row>
    <row r="52" spans="1:6" s="98" customFormat="1" ht="30" customHeight="1" x14ac:dyDescent="0.25">
      <c r="A52" s="32" t="s">
        <v>233</v>
      </c>
      <c r="B52" s="84">
        <v>9.3271599459691684E-2</v>
      </c>
      <c r="C52" s="116"/>
    </row>
    <row r="53" spans="1:6" s="98" customFormat="1" ht="30" customHeight="1" x14ac:dyDescent="0.25">
      <c r="A53" s="32" t="s">
        <v>46</v>
      </c>
      <c r="B53" s="84">
        <v>1.4291873052302893</v>
      </c>
      <c r="C53" s="116"/>
    </row>
    <row r="54" spans="1:6" s="98" customFormat="1" ht="30" customHeight="1" x14ac:dyDescent="0.25">
      <c r="A54" s="32" t="s">
        <v>47</v>
      </c>
      <c r="B54" s="84">
        <v>1.2524123255559514</v>
      </c>
      <c r="C54" s="116"/>
    </row>
    <row r="55" spans="1:6" s="98" customFormat="1" ht="21.75" customHeight="1" x14ac:dyDescent="0.25">
      <c r="A55" s="32" t="s">
        <v>48</v>
      </c>
      <c r="B55" s="84">
        <v>0.57460720561132506</v>
      </c>
      <c r="C55" s="116"/>
    </row>
    <row r="56" spans="1:6" s="98" customFormat="1" ht="21.75" customHeight="1" x14ac:dyDescent="0.25">
      <c r="A56" s="32" t="s">
        <v>49</v>
      </c>
      <c r="B56" s="84">
        <v>8.1721417908208664</v>
      </c>
      <c r="C56" s="116"/>
    </row>
    <row r="57" spans="1:6" s="98" customFormat="1" ht="21.75" customHeight="1" x14ac:dyDescent="0.25">
      <c r="A57" s="39" t="s">
        <v>8</v>
      </c>
      <c r="B57" s="128">
        <v>100</v>
      </c>
      <c r="C57" s="116"/>
    </row>
    <row r="58" spans="1:6" s="98" customFormat="1" ht="18" customHeight="1" x14ac:dyDescent="0.25">
      <c r="A58" s="33" t="s">
        <v>13</v>
      </c>
      <c r="B58" s="55">
        <v>7090</v>
      </c>
      <c r="C58" s="116"/>
    </row>
    <row r="59" spans="1:6" s="98" customFormat="1" ht="13.5" customHeight="1" x14ac:dyDescent="0.25">
      <c r="A59" s="11" t="s">
        <v>261</v>
      </c>
      <c r="B59" s="11"/>
      <c r="C59" s="11"/>
      <c r="D59" s="11"/>
      <c r="E59" s="11"/>
      <c r="F59" s="11"/>
    </row>
    <row r="60" spans="1:6" s="98" customFormat="1" ht="9.75" customHeight="1" x14ac:dyDescent="0.25">
      <c r="A60" s="267" t="s">
        <v>132</v>
      </c>
      <c r="B60" s="267"/>
      <c r="C60" s="267"/>
      <c r="D60" s="267"/>
      <c r="E60" s="267"/>
      <c r="F60" s="267"/>
    </row>
    <row r="61" spans="1:6" s="98" customFormat="1" ht="15" customHeight="1" x14ac:dyDescent="0.25">
      <c r="A61" s="223"/>
      <c r="B61" s="223"/>
      <c r="C61" s="223"/>
      <c r="D61" s="223"/>
      <c r="E61" s="223"/>
      <c r="F61" s="223"/>
    </row>
    <row r="62" spans="1:6" s="98" customFormat="1" ht="12.75" customHeight="1" x14ac:dyDescent="0.25">
      <c r="A62" s="99"/>
      <c r="B62" s="118"/>
      <c r="C62" s="116"/>
    </row>
    <row r="63" spans="1:6" s="98" customFormat="1" ht="18" customHeight="1" x14ac:dyDescent="0.25">
      <c r="A63" s="118" t="s">
        <v>66</v>
      </c>
      <c r="B63" s="119" t="s">
        <v>84</v>
      </c>
      <c r="C63" s="116"/>
    </row>
    <row r="64" spans="1:6" s="98" customFormat="1" ht="27.75" customHeight="1" x14ac:dyDescent="0.25">
      <c r="A64" s="115" t="s">
        <v>34</v>
      </c>
      <c r="B64" s="37" t="s">
        <v>245</v>
      </c>
      <c r="C64" s="116"/>
    </row>
    <row r="65" spans="1:6" s="98" customFormat="1" ht="27.75" customHeight="1" x14ac:dyDescent="0.25">
      <c r="A65" s="32" t="s">
        <v>241</v>
      </c>
      <c r="B65" s="84">
        <v>11.53922008160459</v>
      </c>
      <c r="C65" s="116"/>
    </row>
    <row r="66" spans="1:6" s="98" customFormat="1" ht="27.75" customHeight="1" x14ac:dyDescent="0.25">
      <c r="A66" s="32" t="s">
        <v>242</v>
      </c>
      <c r="B66" s="84">
        <v>52.328835438994496</v>
      </c>
      <c r="C66" s="116"/>
    </row>
    <row r="67" spans="1:6" s="98" customFormat="1" ht="27.75" customHeight="1" x14ac:dyDescent="0.25">
      <c r="A67" s="32" t="s">
        <v>243</v>
      </c>
      <c r="B67" s="84">
        <v>10.587534070227743</v>
      </c>
      <c r="C67" s="116"/>
    </row>
    <row r="68" spans="1:6" s="98" customFormat="1" ht="27.75" customHeight="1" x14ac:dyDescent="0.25">
      <c r="A68" s="32" t="s">
        <v>244</v>
      </c>
      <c r="B68" s="84">
        <v>3.9829306975812147</v>
      </c>
      <c r="C68" s="116"/>
    </row>
    <row r="69" spans="1:6" s="98" customFormat="1" ht="27.75" customHeight="1" x14ac:dyDescent="0.25">
      <c r="A69" s="32" t="s">
        <v>43</v>
      </c>
      <c r="B69" s="84">
        <v>2.8828694857140769</v>
      </c>
      <c r="C69" s="116"/>
    </row>
    <row r="70" spans="1:6" s="98" customFormat="1" ht="27.75" customHeight="1" x14ac:dyDescent="0.25">
      <c r="A70" s="32" t="s">
        <v>44</v>
      </c>
      <c r="B70" s="84">
        <v>0.46566570420224601</v>
      </c>
      <c r="C70" s="116"/>
    </row>
    <row r="71" spans="1:6" s="98" customFormat="1" ht="27.75" customHeight="1" x14ac:dyDescent="0.25">
      <c r="A71" s="32" t="s">
        <v>45</v>
      </c>
      <c r="B71" s="84">
        <v>2.5647620495423258</v>
      </c>
      <c r="C71" s="116"/>
    </row>
    <row r="72" spans="1:6" s="98" customFormat="1" ht="27.75" customHeight="1" x14ac:dyDescent="0.25">
      <c r="A72" s="32" t="s">
        <v>233</v>
      </c>
      <c r="B72" s="84">
        <v>4.8907189588526051E-2</v>
      </c>
      <c r="C72" s="116"/>
    </row>
    <row r="73" spans="1:6" s="98" customFormat="1" ht="27.75" customHeight="1" x14ac:dyDescent="0.25">
      <c r="A73" s="32" t="s">
        <v>46</v>
      </c>
      <c r="B73" s="84">
        <v>1.1256876965043463</v>
      </c>
      <c r="C73" s="116"/>
    </row>
    <row r="74" spans="1:6" s="98" customFormat="1" ht="27.75" customHeight="1" x14ac:dyDescent="0.25">
      <c r="A74" s="32" t="s">
        <v>47</v>
      </c>
      <c r="B74" s="84">
        <v>1.8398996029203798</v>
      </c>
      <c r="C74" s="116"/>
    </row>
    <row r="75" spans="1:6" s="98" customFormat="1" ht="21.75" customHeight="1" x14ac:dyDescent="0.25">
      <c r="A75" s="32" t="s">
        <v>48</v>
      </c>
      <c r="B75" s="84">
        <v>0.6638897110366101</v>
      </c>
      <c r="C75" s="116"/>
    </row>
    <row r="76" spans="1:6" s="98" customFormat="1" ht="15" customHeight="1" x14ac:dyDescent="0.25">
      <c r="A76" s="32" t="s">
        <v>49</v>
      </c>
      <c r="B76" s="84">
        <v>11.969798272083434</v>
      </c>
      <c r="C76" s="116"/>
    </row>
    <row r="77" spans="1:6" s="98" customFormat="1" ht="21.75" customHeight="1" x14ac:dyDescent="0.25">
      <c r="A77" s="39" t="s">
        <v>8</v>
      </c>
      <c r="B77" s="128">
        <v>100</v>
      </c>
      <c r="C77" s="116"/>
    </row>
    <row r="78" spans="1:6" s="98" customFormat="1" ht="14.25" customHeight="1" x14ac:dyDescent="0.25">
      <c r="A78" s="33" t="s">
        <v>13</v>
      </c>
      <c r="B78" s="55">
        <v>6693</v>
      </c>
      <c r="C78" s="116"/>
    </row>
    <row r="79" spans="1:6" s="98" customFormat="1" ht="12.75" customHeight="1" x14ac:dyDescent="0.25">
      <c r="A79" s="11" t="s">
        <v>262</v>
      </c>
      <c r="B79" s="11"/>
      <c r="C79" s="11"/>
      <c r="D79" s="11"/>
      <c r="E79" s="11"/>
      <c r="F79" s="11"/>
    </row>
    <row r="80" spans="1:6" s="98" customFormat="1" ht="12.75" customHeight="1" x14ac:dyDescent="0.25">
      <c r="A80" s="267" t="s">
        <v>132</v>
      </c>
      <c r="B80" s="267"/>
      <c r="C80" s="267"/>
      <c r="D80" s="267"/>
      <c r="E80" s="267"/>
      <c r="F80" s="267"/>
    </row>
    <row r="81" spans="1:3" s="98" customFormat="1" ht="12.75" customHeight="1" x14ac:dyDescent="0.25">
      <c r="A81" s="100"/>
      <c r="B81" s="100"/>
      <c r="C81" s="100"/>
    </row>
    <row r="82" spans="1:3" s="98" customFormat="1" ht="12.75" customHeight="1" x14ac:dyDescent="0.25">
      <c r="A82" s="99"/>
      <c r="B82" s="224"/>
      <c r="C82" s="116"/>
    </row>
    <row r="83" spans="1:3" s="98" customFormat="1" ht="12.75" customHeight="1" x14ac:dyDescent="0.25">
      <c r="A83" s="224" t="s">
        <v>81</v>
      </c>
      <c r="B83" s="119" t="s">
        <v>84</v>
      </c>
      <c r="C83" s="116"/>
    </row>
    <row r="84" spans="1:3" s="98" customFormat="1" ht="21.75" customHeight="1" x14ac:dyDescent="0.25">
      <c r="A84" s="115" t="s">
        <v>34</v>
      </c>
      <c r="B84" s="37" t="s">
        <v>245</v>
      </c>
      <c r="C84" s="100"/>
    </row>
    <row r="85" spans="1:3" s="98" customFormat="1" ht="21.75" customHeight="1" x14ac:dyDescent="0.25">
      <c r="A85" s="32" t="s">
        <v>241</v>
      </c>
      <c r="B85" s="84">
        <v>18.696632102210096</v>
      </c>
      <c r="C85" s="100"/>
    </row>
    <row r="86" spans="1:3" s="98" customFormat="1" ht="21.75" customHeight="1" x14ac:dyDescent="0.25">
      <c r="A86" s="32" t="s">
        <v>242</v>
      </c>
      <c r="B86" s="84">
        <v>36.625745810445544</v>
      </c>
      <c r="C86" s="100"/>
    </row>
    <row r="87" spans="1:3" s="98" customFormat="1" ht="21.75" customHeight="1" x14ac:dyDescent="0.25">
      <c r="A87" s="32" t="s">
        <v>243</v>
      </c>
      <c r="B87" s="84">
        <v>9.8034420379075442</v>
      </c>
      <c r="C87" s="100"/>
    </row>
    <row r="88" spans="1:3" s="98" customFormat="1" ht="21.75" customHeight="1" x14ac:dyDescent="0.25">
      <c r="A88" s="32" t="s">
        <v>244</v>
      </c>
      <c r="B88" s="84">
        <v>2.1629395125499116</v>
      </c>
      <c r="C88" s="100"/>
    </row>
    <row r="89" spans="1:3" s="98" customFormat="1" ht="21.75" customHeight="1" x14ac:dyDescent="0.25">
      <c r="A89" s="32" t="s">
        <v>43</v>
      </c>
      <c r="B89" s="84">
        <v>4.2187089718388995</v>
      </c>
      <c r="C89" s="100"/>
    </row>
    <row r="90" spans="1:3" s="98" customFormat="1" ht="21.75" customHeight="1" x14ac:dyDescent="0.25">
      <c r="A90" s="32" t="s">
        <v>44</v>
      </c>
      <c r="B90" s="84">
        <v>5.6265542841468141</v>
      </c>
      <c r="C90" s="100"/>
    </row>
    <row r="91" spans="1:3" s="98" customFormat="1" ht="21.75" customHeight="1" x14ac:dyDescent="0.25">
      <c r="A91" s="32" t="s">
        <v>45</v>
      </c>
      <c r="B91" s="84">
        <v>0</v>
      </c>
      <c r="C91" s="100"/>
    </row>
    <row r="92" spans="1:3" s="98" customFormat="1" ht="21.75" customHeight="1" x14ac:dyDescent="0.25">
      <c r="A92" s="32" t="s">
        <v>233</v>
      </c>
      <c r="B92" s="84">
        <v>4.7032972861810656</v>
      </c>
      <c r="C92" s="100"/>
    </row>
    <row r="93" spans="1:3" s="98" customFormat="1" ht="21.75" customHeight="1" x14ac:dyDescent="0.25">
      <c r="A93" s="32" t="s">
        <v>46</v>
      </c>
      <c r="B93" s="84">
        <v>0</v>
      </c>
      <c r="C93" s="100"/>
    </row>
    <row r="94" spans="1:3" s="98" customFormat="1" ht="21.75" customHeight="1" x14ac:dyDescent="0.25">
      <c r="A94" s="32" t="s">
        <v>47</v>
      </c>
      <c r="B94" s="84">
        <v>2.4868168493271594</v>
      </c>
      <c r="C94" s="100"/>
    </row>
    <row r="95" spans="1:3" s="98" customFormat="1" ht="21.75" customHeight="1" x14ac:dyDescent="0.25">
      <c r="A95" s="32" t="s">
        <v>48</v>
      </c>
      <c r="B95" s="84">
        <v>0.94997909983276541</v>
      </c>
      <c r="C95" s="116"/>
    </row>
    <row r="96" spans="1:3" s="98" customFormat="1" ht="21.75" customHeight="1" x14ac:dyDescent="0.25">
      <c r="A96" s="32" t="s">
        <v>49</v>
      </c>
      <c r="B96" s="84">
        <v>14.725884045560212</v>
      </c>
      <c r="C96" s="116"/>
    </row>
    <row r="97" spans="1:6" s="98" customFormat="1" ht="21.75" customHeight="1" x14ac:dyDescent="0.25">
      <c r="A97" s="39" t="s">
        <v>8</v>
      </c>
      <c r="B97" s="128">
        <v>100</v>
      </c>
      <c r="C97" s="116"/>
    </row>
    <row r="98" spans="1:6" s="98" customFormat="1" ht="21.75" customHeight="1" x14ac:dyDescent="0.25">
      <c r="A98" s="33" t="s">
        <v>13</v>
      </c>
      <c r="B98" s="55">
        <v>434</v>
      </c>
      <c r="C98" s="116"/>
    </row>
    <row r="99" spans="1:6" s="98" customFormat="1" ht="13.5" customHeight="1" x14ac:dyDescent="0.25">
      <c r="A99" s="11" t="s">
        <v>263</v>
      </c>
      <c r="B99" s="11"/>
      <c r="C99" s="11"/>
      <c r="D99" s="11"/>
      <c r="E99" s="11"/>
      <c r="F99" s="11"/>
    </row>
    <row r="100" spans="1:6" s="98" customFormat="1" ht="13.5" customHeight="1" x14ac:dyDescent="0.25">
      <c r="A100" s="267" t="s">
        <v>132</v>
      </c>
      <c r="B100" s="267"/>
      <c r="C100" s="267"/>
      <c r="D100" s="267"/>
      <c r="E100" s="267"/>
      <c r="F100" s="267"/>
    </row>
    <row r="101" spans="1:6" s="98" customFormat="1" ht="13.5" customHeight="1" x14ac:dyDescent="0.25">
      <c r="A101" s="223"/>
      <c r="B101" s="223"/>
      <c r="C101" s="223"/>
      <c r="D101" s="223"/>
      <c r="E101" s="223"/>
      <c r="F101" s="223"/>
    </row>
    <row r="102" spans="1:6" s="98" customFormat="1" ht="13.5" customHeight="1" x14ac:dyDescent="0.25">
      <c r="A102" s="99"/>
      <c r="B102" s="224"/>
      <c r="C102" s="34"/>
    </row>
    <row r="103" spans="1:6" s="98" customFormat="1" ht="14.25" customHeight="1" x14ac:dyDescent="0.25">
      <c r="A103" s="224" t="s">
        <v>134</v>
      </c>
      <c r="B103" s="119" t="s">
        <v>84</v>
      </c>
      <c r="C103" s="116"/>
    </row>
    <row r="104" spans="1:6" s="98" customFormat="1" ht="30" customHeight="1" x14ac:dyDescent="0.25">
      <c r="A104" s="115" t="s">
        <v>34</v>
      </c>
      <c r="B104" s="37" t="s">
        <v>245</v>
      </c>
      <c r="C104" s="100"/>
    </row>
    <row r="105" spans="1:6" s="98" customFormat="1" ht="30" customHeight="1" x14ac:dyDescent="0.25">
      <c r="A105" s="32" t="s">
        <v>241</v>
      </c>
      <c r="B105" s="84">
        <v>22.295356971205607</v>
      </c>
      <c r="C105" s="100"/>
    </row>
    <row r="106" spans="1:6" s="98" customFormat="1" ht="30" customHeight="1" x14ac:dyDescent="0.25">
      <c r="A106" s="32" t="s">
        <v>242</v>
      </c>
      <c r="B106" s="84">
        <v>19.287501615876245</v>
      </c>
      <c r="C106" s="100"/>
    </row>
    <row r="107" spans="1:6" s="98" customFormat="1" ht="30" customHeight="1" x14ac:dyDescent="0.25">
      <c r="A107" s="32" t="s">
        <v>243</v>
      </c>
      <c r="B107" s="84">
        <v>5.8944286937085142</v>
      </c>
      <c r="C107" s="100"/>
    </row>
    <row r="108" spans="1:6" s="98" customFormat="1" ht="30" customHeight="1" x14ac:dyDescent="0.25">
      <c r="A108" s="32" t="s">
        <v>244</v>
      </c>
      <c r="B108" s="84">
        <v>3.2997994195538509</v>
      </c>
      <c r="C108" s="100"/>
    </row>
    <row r="109" spans="1:6" s="98" customFormat="1" ht="30" customHeight="1" x14ac:dyDescent="0.25">
      <c r="A109" s="32" t="s">
        <v>43</v>
      </c>
      <c r="B109" s="84">
        <v>6.3982813758872767</v>
      </c>
      <c r="C109" s="100"/>
    </row>
    <row r="110" spans="1:6" s="98" customFormat="1" ht="30" customHeight="1" x14ac:dyDescent="0.25">
      <c r="A110" s="32" t="s">
        <v>44</v>
      </c>
      <c r="B110" s="84">
        <v>1.9609219202397266</v>
      </c>
      <c r="C110" s="100"/>
    </row>
    <row r="111" spans="1:6" s="98" customFormat="1" ht="30" customHeight="1" x14ac:dyDescent="0.25">
      <c r="A111" s="32" t="s">
        <v>45</v>
      </c>
      <c r="B111" s="84">
        <v>1.8726575441062923</v>
      </c>
      <c r="C111" s="100"/>
    </row>
    <row r="112" spans="1:6" s="98" customFormat="1" ht="30" customHeight="1" x14ac:dyDescent="0.25">
      <c r="A112" s="32" t="s">
        <v>233</v>
      </c>
      <c r="B112" s="84">
        <v>0</v>
      </c>
      <c r="C112" s="100"/>
    </row>
    <row r="113" spans="1:6" s="98" customFormat="1" ht="30" customHeight="1" x14ac:dyDescent="0.25">
      <c r="A113" s="32" t="s">
        <v>46</v>
      </c>
      <c r="B113" s="84">
        <v>2.7202307411715894</v>
      </c>
      <c r="C113" s="100"/>
    </row>
    <row r="114" spans="1:6" s="98" customFormat="1" ht="30" customHeight="1" x14ac:dyDescent="0.25">
      <c r="A114" s="32" t="s">
        <v>47</v>
      </c>
      <c r="B114" s="84">
        <v>6.986270912863354</v>
      </c>
      <c r="C114" s="100"/>
    </row>
    <row r="115" spans="1:6" s="98" customFormat="1" ht="21.75" customHeight="1" x14ac:dyDescent="0.25">
      <c r="A115" s="32" t="s">
        <v>48</v>
      </c>
      <c r="B115" s="84">
        <v>3.2927200106372516</v>
      </c>
      <c r="C115" s="116"/>
    </row>
    <row r="116" spans="1:6" s="98" customFormat="1" ht="21.75" customHeight="1" x14ac:dyDescent="0.25">
      <c r="A116" s="32" t="s">
        <v>49</v>
      </c>
      <c r="B116" s="84">
        <v>25.991830794750289</v>
      </c>
      <c r="C116" s="116"/>
    </row>
    <row r="117" spans="1:6" s="98" customFormat="1" ht="21.75" customHeight="1" x14ac:dyDescent="0.25">
      <c r="A117" s="39" t="s">
        <v>8</v>
      </c>
      <c r="B117" s="128">
        <v>100</v>
      </c>
      <c r="C117" s="100"/>
    </row>
    <row r="118" spans="1:6" s="98" customFormat="1" ht="21.75" customHeight="1" x14ac:dyDescent="0.25">
      <c r="A118" s="33" t="s">
        <v>13</v>
      </c>
      <c r="B118" s="55">
        <v>543</v>
      </c>
      <c r="C118" s="118"/>
    </row>
    <row r="119" spans="1:6" s="98" customFormat="1" ht="14.25" customHeight="1" x14ac:dyDescent="0.25">
      <c r="A119" s="11" t="s">
        <v>264</v>
      </c>
      <c r="B119" s="11"/>
      <c r="C119" s="11"/>
      <c r="D119" s="11"/>
      <c r="E119" s="11"/>
      <c r="F119" s="11"/>
    </row>
    <row r="120" spans="1:6" s="98" customFormat="1" ht="14.25" customHeight="1" x14ac:dyDescent="0.25">
      <c r="A120" s="267" t="s">
        <v>132</v>
      </c>
      <c r="B120" s="267"/>
      <c r="C120" s="267"/>
      <c r="D120" s="267"/>
      <c r="E120" s="267"/>
      <c r="F120" s="267"/>
    </row>
    <row r="121" spans="1:6" s="98" customFormat="1" ht="14.25" customHeight="1" x14ac:dyDescent="0.25">
      <c r="A121" s="100"/>
      <c r="B121" s="100"/>
      <c r="C121" s="100"/>
    </row>
    <row r="122" spans="1:6" s="98" customFormat="1" ht="14.25" customHeight="1" x14ac:dyDescent="0.25">
      <c r="C122" s="100"/>
    </row>
    <row r="123" spans="1:6" s="98" customFormat="1" ht="15" customHeight="1" x14ac:dyDescent="0.25">
      <c r="A123" s="224" t="s">
        <v>82</v>
      </c>
      <c r="B123" s="119" t="s">
        <v>84</v>
      </c>
      <c r="C123" s="100"/>
    </row>
    <row r="124" spans="1:6" s="98" customFormat="1" ht="21.75" customHeight="1" x14ac:dyDescent="0.25">
      <c r="A124" s="115" t="s">
        <v>34</v>
      </c>
      <c r="B124" s="37" t="s">
        <v>245</v>
      </c>
      <c r="C124" s="100"/>
    </row>
    <row r="125" spans="1:6" s="98" customFormat="1" ht="21.75" customHeight="1" x14ac:dyDescent="0.25">
      <c r="A125" s="32" t="s">
        <v>241</v>
      </c>
      <c r="B125" s="84">
        <v>4.3894122559778692</v>
      </c>
      <c r="C125" s="100"/>
    </row>
    <row r="126" spans="1:6" s="98" customFormat="1" ht="21.75" customHeight="1" x14ac:dyDescent="0.25">
      <c r="A126" s="32" t="s">
        <v>242</v>
      </c>
      <c r="B126" s="84">
        <v>42.476030921081922</v>
      </c>
      <c r="C126" s="100"/>
    </row>
    <row r="127" spans="1:6" s="98" customFormat="1" ht="21.75" customHeight="1" x14ac:dyDescent="0.25">
      <c r="A127" s="32" t="s">
        <v>243</v>
      </c>
      <c r="B127" s="84">
        <v>1.8409382291113365</v>
      </c>
      <c r="C127" s="100"/>
    </row>
    <row r="128" spans="1:6" s="98" customFormat="1" ht="21.75" customHeight="1" x14ac:dyDescent="0.25">
      <c r="A128" s="32" t="s">
        <v>244</v>
      </c>
      <c r="B128" s="84">
        <v>9.3456308858650488</v>
      </c>
      <c r="C128" s="100"/>
    </row>
    <row r="129" spans="1:6" s="98" customFormat="1" ht="21.75" customHeight="1" x14ac:dyDescent="0.25">
      <c r="A129" s="32" t="s">
        <v>43</v>
      </c>
      <c r="B129" s="84">
        <v>0</v>
      </c>
      <c r="C129" s="100"/>
    </row>
    <row r="130" spans="1:6" s="98" customFormat="1" ht="21.75" customHeight="1" x14ac:dyDescent="0.25">
      <c r="A130" s="32" t="s">
        <v>44</v>
      </c>
      <c r="B130" s="84">
        <v>0.35843226217962088</v>
      </c>
      <c r="C130" s="100"/>
    </row>
    <row r="131" spans="1:6" s="98" customFormat="1" ht="21.75" customHeight="1" x14ac:dyDescent="0.25">
      <c r="A131" s="32" t="s">
        <v>45</v>
      </c>
      <c r="B131" s="84">
        <v>2.6714069925437398</v>
      </c>
      <c r="C131" s="100"/>
    </row>
    <row r="132" spans="1:6" s="98" customFormat="1" ht="21.75" customHeight="1" x14ac:dyDescent="0.25">
      <c r="A132" s="32" t="s">
        <v>233</v>
      </c>
      <c r="B132" s="84">
        <v>0</v>
      </c>
      <c r="C132" s="100"/>
    </row>
    <row r="133" spans="1:6" s="98" customFormat="1" ht="21.75" customHeight="1" x14ac:dyDescent="0.25">
      <c r="A133" s="32" t="s">
        <v>46</v>
      </c>
      <c r="B133" s="84">
        <v>2.0176485502511783</v>
      </c>
      <c r="C133" s="100"/>
    </row>
    <row r="134" spans="1:6" s="98" customFormat="1" ht="21.75" customHeight="1" x14ac:dyDescent="0.25">
      <c r="A134" s="32" t="s">
        <v>47</v>
      </c>
      <c r="B134" s="84">
        <v>4.860332672292448</v>
      </c>
      <c r="C134" s="100"/>
    </row>
    <row r="135" spans="1:6" s="98" customFormat="1" ht="21.75" customHeight="1" x14ac:dyDescent="0.25">
      <c r="A135" s="32" t="s">
        <v>48</v>
      </c>
      <c r="B135" s="84">
        <v>1.0915672245926196</v>
      </c>
      <c r="C135" s="100"/>
    </row>
    <row r="136" spans="1:6" s="98" customFormat="1" ht="30" customHeight="1" x14ac:dyDescent="0.25">
      <c r="A136" s="32" t="s">
        <v>49</v>
      </c>
      <c r="B136" s="84">
        <v>30.948600006104225</v>
      </c>
      <c r="C136" s="100"/>
    </row>
    <row r="137" spans="1:6" s="98" customFormat="1" ht="30" customHeight="1" x14ac:dyDescent="0.25">
      <c r="A137" s="39" t="s">
        <v>8</v>
      </c>
      <c r="B137" s="128">
        <v>100</v>
      </c>
      <c r="C137" s="100"/>
    </row>
    <row r="138" spans="1:6" s="98" customFormat="1" ht="21.75" customHeight="1" x14ac:dyDescent="0.25">
      <c r="A138" s="33" t="s">
        <v>13</v>
      </c>
      <c r="B138" s="55">
        <v>406</v>
      </c>
      <c r="C138" s="100"/>
    </row>
    <row r="139" spans="1:6" s="98" customFormat="1" ht="15.75" customHeight="1" x14ac:dyDescent="0.25">
      <c r="A139" s="11" t="s">
        <v>265</v>
      </c>
      <c r="B139" s="11"/>
      <c r="C139" s="11"/>
      <c r="D139" s="11"/>
      <c r="E139" s="11"/>
      <c r="F139" s="11"/>
    </row>
    <row r="140" spans="1:6" s="98" customFormat="1" ht="15.75" customHeight="1" x14ac:dyDescent="0.25">
      <c r="A140" s="267" t="s">
        <v>132</v>
      </c>
      <c r="B140" s="267"/>
      <c r="C140" s="267"/>
      <c r="D140" s="267"/>
      <c r="E140" s="267"/>
      <c r="F140" s="267"/>
    </row>
    <row r="141" spans="1:6" s="98" customFormat="1" ht="21.75" customHeight="1" x14ac:dyDescent="0.25">
      <c r="A141" s="100"/>
      <c r="B141" s="100"/>
      <c r="C141" s="100"/>
    </row>
    <row r="142" spans="1:6" s="98" customFormat="1" ht="21.75" customHeight="1" x14ac:dyDescent="0.25">
      <c r="A142" s="100"/>
      <c r="B142" s="100"/>
      <c r="C142" s="100"/>
    </row>
    <row r="143" spans="1:6" s="98" customFormat="1" ht="21.75" customHeight="1" x14ac:dyDescent="0.25">
      <c r="A143" s="100"/>
      <c r="B143" s="100"/>
      <c r="C143" s="100"/>
    </row>
    <row r="144" spans="1:6" s="98" customFormat="1" ht="21.75" customHeight="1" x14ac:dyDescent="0.25">
      <c r="A144" s="100"/>
      <c r="B144" s="100"/>
      <c r="C144" s="100"/>
    </row>
    <row r="145" spans="1:9" s="98" customFormat="1" ht="30" customHeight="1" x14ac:dyDescent="0.25">
      <c r="A145" s="100"/>
      <c r="B145" s="100"/>
      <c r="C145" s="100"/>
    </row>
    <row r="146" spans="1:9" s="100" customFormat="1" ht="30" customHeight="1" x14ac:dyDescent="0.25">
      <c r="D146" s="98"/>
      <c r="E146" s="98"/>
      <c r="F146" s="98"/>
      <c r="G146" s="98"/>
      <c r="H146" s="98"/>
      <c r="I146" s="98"/>
    </row>
    <row r="150" spans="1:9" s="100" customFormat="1" ht="15" customHeight="1" x14ac:dyDescent="0.25">
      <c r="D150" s="98"/>
      <c r="E150" s="98"/>
      <c r="F150" s="98"/>
      <c r="G150" s="98"/>
      <c r="H150" s="98"/>
      <c r="I150" s="98"/>
    </row>
    <row r="151" spans="1:9" s="100" customFormat="1" ht="15" customHeight="1" x14ac:dyDescent="0.25">
      <c r="D151" s="98"/>
      <c r="E151" s="98"/>
      <c r="F151" s="98"/>
      <c r="G151" s="98"/>
      <c r="H151" s="98"/>
      <c r="I151" s="98"/>
    </row>
    <row r="152" spans="1:9" s="100" customFormat="1" ht="15" customHeight="1" x14ac:dyDescent="0.25">
      <c r="D152" s="98"/>
      <c r="E152" s="98"/>
      <c r="F152" s="98"/>
      <c r="G152" s="98"/>
      <c r="H152" s="98"/>
      <c r="I152" s="98"/>
    </row>
    <row r="153" spans="1:9" s="100" customFormat="1" ht="30" customHeight="1" x14ac:dyDescent="0.25">
      <c r="D153" s="98"/>
      <c r="E153" s="98"/>
      <c r="F153" s="98"/>
      <c r="G153" s="98"/>
      <c r="H153" s="98"/>
      <c r="I153" s="98"/>
    </row>
    <row r="154" spans="1:9" s="100" customFormat="1" ht="30" customHeight="1" x14ac:dyDescent="0.25">
      <c r="D154" s="98"/>
      <c r="E154" s="98"/>
      <c r="F154" s="98"/>
      <c r="G154" s="98"/>
      <c r="H154" s="98"/>
      <c r="I154" s="98"/>
    </row>
    <row r="167" spans="4:9" s="100" customFormat="1" ht="15" customHeight="1" x14ac:dyDescent="0.25">
      <c r="D167" s="98"/>
      <c r="E167" s="98"/>
      <c r="F167" s="98"/>
      <c r="G167" s="98"/>
      <c r="H167" s="98"/>
      <c r="I167" s="98"/>
    </row>
    <row r="168" spans="4:9" s="100" customFormat="1" ht="30" customHeight="1" x14ac:dyDescent="0.25">
      <c r="D168" s="98"/>
      <c r="E168" s="98"/>
      <c r="F168" s="98"/>
      <c r="G168" s="98"/>
      <c r="H168" s="98"/>
      <c r="I168" s="98"/>
    </row>
    <row r="169" spans="4:9" s="100" customFormat="1" ht="30" customHeight="1" x14ac:dyDescent="0.25">
      <c r="D169" s="98"/>
      <c r="E169" s="98"/>
      <c r="F169" s="98"/>
      <c r="G169" s="98"/>
      <c r="H169" s="98"/>
      <c r="I169" s="98"/>
    </row>
  </sheetData>
  <mergeCells count="7">
    <mergeCell ref="A140:F140"/>
    <mergeCell ref="A20:F20"/>
    <mergeCell ref="A40:F40"/>
    <mergeCell ref="A60:F60"/>
    <mergeCell ref="A80:F80"/>
    <mergeCell ref="A100:F100"/>
    <mergeCell ref="A120:F12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9"/>
  <sheetViews>
    <sheetView workbookViewId="0">
      <selection activeCell="A2" sqref="A2"/>
    </sheetView>
  </sheetViews>
  <sheetFormatPr baseColWidth="10" defaultRowHeight="15" x14ac:dyDescent="0.25"/>
  <cols>
    <col min="1" max="1" width="40.140625" style="107" customWidth="1"/>
    <col min="2" max="9" width="12.42578125" style="107" customWidth="1"/>
    <col min="10" max="10" width="11.42578125" style="107"/>
    <col min="11" max="15" width="11.42578125" style="98"/>
    <col min="16" max="16384" width="11.42578125" style="99"/>
  </cols>
  <sheetData>
    <row r="1" spans="1:19" ht="16.5" customHeight="1" x14ac:dyDescent="0.25">
      <c r="A1" s="185" t="s">
        <v>276</v>
      </c>
    </row>
    <row r="2" spans="1:19" ht="16.5" customHeight="1" x14ac:dyDescent="0.25"/>
    <row r="3" spans="1:19" ht="16.5" customHeight="1" x14ac:dyDescent="0.25">
      <c r="A3" s="277" t="s">
        <v>72</v>
      </c>
      <c r="B3" s="277"/>
      <c r="C3" s="277"/>
      <c r="D3" s="277"/>
      <c r="E3" s="277"/>
      <c r="F3" s="277"/>
      <c r="G3" s="277"/>
      <c r="H3" s="277"/>
      <c r="I3" s="277"/>
    </row>
    <row r="4" spans="1:19" ht="30.75" customHeight="1" x14ac:dyDescent="0.25">
      <c r="A4" s="156" t="s">
        <v>90</v>
      </c>
      <c r="B4" s="37" t="s">
        <v>67</v>
      </c>
      <c r="C4" s="31" t="s">
        <v>68</v>
      </c>
      <c r="D4" s="37" t="s">
        <v>69</v>
      </c>
      <c r="E4" s="31" t="s">
        <v>71</v>
      </c>
      <c r="F4" s="37" t="s">
        <v>70</v>
      </c>
      <c r="G4" s="37" t="s">
        <v>83</v>
      </c>
      <c r="H4" s="31" t="s">
        <v>12</v>
      </c>
      <c r="I4" s="37" t="s">
        <v>13</v>
      </c>
    </row>
    <row r="5" spans="1:19" ht="12.75" customHeight="1" x14ac:dyDescent="0.25">
      <c r="A5" s="32" t="s">
        <v>16</v>
      </c>
      <c r="B5" s="56">
        <v>4697</v>
      </c>
      <c r="C5" s="57">
        <v>5807</v>
      </c>
      <c r="D5" s="56">
        <v>3550</v>
      </c>
      <c r="E5" s="57">
        <v>6322</v>
      </c>
      <c r="F5" s="56">
        <v>13171</v>
      </c>
      <c r="G5" s="56">
        <v>33547</v>
      </c>
      <c r="H5" s="57">
        <v>1081</v>
      </c>
      <c r="I5" s="58">
        <v>34628</v>
      </c>
      <c r="K5" s="231"/>
      <c r="L5" s="231"/>
      <c r="M5" s="231"/>
      <c r="N5" s="231"/>
      <c r="O5" s="231"/>
      <c r="P5" s="231"/>
      <c r="Q5" s="231"/>
      <c r="R5" s="231"/>
      <c r="S5" s="231"/>
    </row>
    <row r="6" spans="1:19" ht="12.75" customHeight="1" x14ac:dyDescent="0.25">
      <c r="A6" s="32" t="s">
        <v>18</v>
      </c>
      <c r="B6" s="56">
        <v>9557</v>
      </c>
      <c r="C6" s="57">
        <v>9829</v>
      </c>
      <c r="D6" s="56">
        <v>5869</v>
      </c>
      <c r="E6" s="57">
        <v>10166</v>
      </c>
      <c r="F6" s="56">
        <v>24248</v>
      </c>
      <c r="G6" s="56">
        <v>59669</v>
      </c>
      <c r="H6" s="57">
        <v>2028</v>
      </c>
      <c r="I6" s="58">
        <v>61697</v>
      </c>
      <c r="K6" s="231"/>
      <c r="L6" s="231"/>
      <c r="M6" s="231"/>
      <c r="N6" s="231"/>
      <c r="O6" s="231"/>
      <c r="P6" s="231"/>
      <c r="Q6" s="231"/>
      <c r="R6" s="231"/>
    </row>
    <row r="7" spans="1:19" ht="12.75" customHeight="1" x14ac:dyDescent="0.25">
      <c r="A7" s="32" t="s">
        <v>19</v>
      </c>
      <c r="B7" s="56">
        <v>749</v>
      </c>
      <c r="C7" s="57">
        <v>1030</v>
      </c>
      <c r="D7" s="56">
        <v>579</v>
      </c>
      <c r="E7" s="57">
        <v>1157</v>
      </c>
      <c r="F7" s="56">
        <v>2386</v>
      </c>
      <c r="G7" s="56">
        <v>5901</v>
      </c>
      <c r="H7" s="57">
        <v>193</v>
      </c>
      <c r="I7" s="58">
        <v>6094</v>
      </c>
      <c r="K7" s="231"/>
      <c r="L7" s="231"/>
      <c r="M7" s="231"/>
      <c r="N7" s="231"/>
      <c r="O7" s="231"/>
      <c r="P7" s="231"/>
      <c r="Q7" s="231"/>
      <c r="R7" s="231"/>
    </row>
    <row r="8" spans="1:19" ht="12.75" customHeight="1" x14ac:dyDescent="0.25">
      <c r="A8" s="32" t="s">
        <v>20</v>
      </c>
      <c r="B8" s="56">
        <v>5195</v>
      </c>
      <c r="C8" s="57">
        <v>5644</v>
      </c>
      <c r="D8" s="56">
        <v>3404</v>
      </c>
      <c r="E8" s="57">
        <v>6581</v>
      </c>
      <c r="F8" s="56">
        <v>10841</v>
      </c>
      <c r="G8" s="56">
        <v>31665</v>
      </c>
      <c r="H8" s="57">
        <v>911</v>
      </c>
      <c r="I8" s="58">
        <v>32576</v>
      </c>
      <c r="K8" s="231"/>
      <c r="L8" s="231"/>
      <c r="M8" s="231"/>
      <c r="N8" s="231"/>
      <c r="O8" s="231"/>
      <c r="P8" s="231"/>
      <c r="Q8" s="231"/>
      <c r="R8" s="231"/>
    </row>
    <row r="9" spans="1:19" ht="12.75" customHeight="1" x14ac:dyDescent="0.25">
      <c r="A9" s="32" t="s">
        <v>21</v>
      </c>
      <c r="B9" s="56">
        <v>1249</v>
      </c>
      <c r="C9" s="57">
        <v>1552</v>
      </c>
      <c r="D9" s="56">
        <v>1119</v>
      </c>
      <c r="E9" s="57">
        <v>1600</v>
      </c>
      <c r="F9" s="56">
        <v>2383</v>
      </c>
      <c r="G9" s="56">
        <v>7903</v>
      </c>
      <c r="H9" s="57">
        <v>303</v>
      </c>
      <c r="I9" s="58">
        <v>8206</v>
      </c>
      <c r="K9" s="231"/>
      <c r="L9" s="231"/>
      <c r="M9" s="231"/>
      <c r="N9" s="231"/>
      <c r="O9" s="231"/>
      <c r="P9" s="231"/>
      <c r="Q9" s="231"/>
      <c r="R9" s="231"/>
    </row>
    <row r="10" spans="1:19" ht="12.75" customHeight="1" x14ac:dyDescent="0.25">
      <c r="A10" s="32" t="s">
        <v>22</v>
      </c>
      <c r="B10" s="56">
        <v>39098</v>
      </c>
      <c r="C10" s="57">
        <v>41788</v>
      </c>
      <c r="D10" s="56">
        <v>25951</v>
      </c>
      <c r="E10" s="57">
        <v>48096</v>
      </c>
      <c r="F10" s="56">
        <v>80833</v>
      </c>
      <c r="G10" s="56">
        <v>235766</v>
      </c>
      <c r="H10" s="57">
        <v>7726</v>
      </c>
      <c r="I10" s="58">
        <v>243492</v>
      </c>
      <c r="K10" s="231"/>
      <c r="L10" s="231"/>
      <c r="M10" s="231"/>
      <c r="N10" s="231"/>
      <c r="O10" s="231"/>
      <c r="P10" s="231"/>
      <c r="Q10" s="231"/>
      <c r="R10" s="231"/>
    </row>
    <row r="11" spans="1:19" ht="12.75" customHeight="1" x14ac:dyDescent="0.25">
      <c r="A11" s="32" t="s">
        <v>23</v>
      </c>
      <c r="B11" s="56">
        <v>24778</v>
      </c>
      <c r="C11" s="57">
        <v>21537</v>
      </c>
      <c r="D11" s="56">
        <v>11992</v>
      </c>
      <c r="E11" s="57">
        <v>20788</v>
      </c>
      <c r="F11" s="56">
        <v>36713</v>
      </c>
      <c r="G11" s="56">
        <v>115808</v>
      </c>
      <c r="H11" s="57">
        <v>3795</v>
      </c>
      <c r="I11" s="58">
        <v>119603</v>
      </c>
      <c r="K11" s="231"/>
      <c r="L11" s="231"/>
      <c r="M11" s="231"/>
      <c r="N11" s="231"/>
      <c r="O11" s="231"/>
      <c r="P11" s="231"/>
      <c r="Q11" s="231"/>
      <c r="R11" s="231"/>
    </row>
    <row r="12" spans="1:19" ht="18" customHeight="1" x14ac:dyDescent="0.25">
      <c r="A12" s="15" t="s">
        <v>83</v>
      </c>
      <c r="B12" s="58">
        <v>85323</v>
      </c>
      <c r="C12" s="58">
        <v>87187</v>
      </c>
      <c r="D12" s="58">
        <v>52464</v>
      </c>
      <c r="E12" s="58">
        <v>94710</v>
      </c>
      <c r="F12" s="58">
        <v>170575</v>
      </c>
      <c r="G12" s="58">
        <v>490259</v>
      </c>
      <c r="H12" s="58">
        <v>16037</v>
      </c>
      <c r="I12" s="58">
        <v>506295.61924635444</v>
      </c>
      <c r="K12" s="231"/>
      <c r="L12" s="231"/>
      <c r="M12" s="231"/>
      <c r="N12" s="231"/>
      <c r="O12" s="231"/>
      <c r="P12" s="231"/>
      <c r="Q12" s="231"/>
      <c r="R12" s="231"/>
    </row>
    <row r="13" spans="1:19" ht="12.75" customHeight="1" x14ac:dyDescent="0.25">
      <c r="A13" s="32" t="s">
        <v>12</v>
      </c>
      <c r="B13" s="56">
        <v>78</v>
      </c>
      <c r="C13" s="57">
        <v>119</v>
      </c>
      <c r="D13" s="56">
        <v>80</v>
      </c>
      <c r="E13" s="57">
        <v>152</v>
      </c>
      <c r="F13" s="56">
        <v>419</v>
      </c>
      <c r="G13" s="56">
        <v>848</v>
      </c>
      <c r="H13" s="57">
        <v>790</v>
      </c>
      <c r="I13" s="58">
        <v>1637.6377583449394</v>
      </c>
      <c r="K13" s="231"/>
      <c r="L13" s="231"/>
      <c r="M13" s="231"/>
      <c r="N13" s="231"/>
      <c r="O13" s="231"/>
      <c r="P13" s="231"/>
      <c r="Q13" s="231"/>
      <c r="R13" s="231"/>
    </row>
    <row r="14" spans="1:19" ht="18" customHeight="1" x14ac:dyDescent="0.25">
      <c r="A14" s="142" t="s">
        <v>13</v>
      </c>
      <c r="B14" s="58">
        <v>85401</v>
      </c>
      <c r="C14" s="59">
        <v>87306</v>
      </c>
      <c r="D14" s="58">
        <v>52544</v>
      </c>
      <c r="E14" s="59">
        <v>94862</v>
      </c>
      <c r="F14" s="58">
        <v>170994</v>
      </c>
      <c r="G14" s="58">
        <v>491107</v>
      </c>
      <c r="H14" s="59">
        <v>16827</v>
      </c>
      <c r="I14" s="58">
        <v>507934.00000000198</v>
      </c>
      <c r="K14" s="231"/>
      <c r="L14" s="231"/>
      <c r="M14" s="231"/>
      <c r="N14" s="231"/>
      <c r="O14" s="231"/>
      <c r="P14" s="231"/>
      <c r="Q14" s="231"/>
      <c r="R14" s="231"/>
    </row>
    <row r="15" spans="1:19" ht="16.5" customHeight="1" x14ac:dyDescent="0.25">
      <c r="A15" s="11" t="s">
        <v>112</v>
      </c>
      <c r="B15" s="11"/>
      <c r="C15" s="11"/>
      <c r="D15" s="11"/>
      <c r="E15" s="11"/>
      <c r="F15" s="11"/>
    </row>
    <row r="16" spans="1:19" ht="14.25" customHeight="1" x14ac:dyDescent="0.25">
      <c r="A16" s="267" t="s">
        <v>132</v>
      </c>
      <c r="B16" s="267"/>
      <c r="C16" s="267"/>
      <c r="D16" s="267"/>
      <c r="E16" s="267"/>
      <c r="F16" s="267"/>
      <c r="G16" s="148"/>
    </row>
    <row r="17" spans="1:9" ht="16.5" customHeight="1" x14ac:dyDescent="0.25"/>
    <row r="18" spans="1:9" ht="16.5" customHeight="1" x14ac:dyDescent="0.25"/>
    <row r="19" spans="1:9" ht="16.5" customHeight="1" x14ac:dyDescent="0.25">
      <c r="A19" s="277" t="s">
        <v>64</v>
      </c>
      <c r="B19" s="277"/>
      <c r="C19" s="277"/>
      <c r="D19" s="277"/>
      <c r="E19" s="277"/>
      <c r="F19" s="277"/>
      <c r="G19" s="277"/>
      <c r="H19" s="277"/>
      <c r="I19" s="277"/>
    </row>
    <row r="20" spans="1:9" ht="36" customHeight="1" x14ac:dyDescent="0.25">
      <c r="A20" s="144" t="s">
        <v>90</v>
      </c>
      <c r="B20" s="37" t="s">
        <v>67</v>
      </c>
      <c r="C20" s="31" t="s">
        <v>68</v>
      </c>
      <c r="D20" s="37" t="s">
        <v>69</v>
      </c>
      <c r="E20" s="31" t="s">
        <v>71</v>
      </c>
      <c r="F20" s="37" t="s">
        <v>70</v>
      </c>
      <c r="G20" s="37" t="s">
        <v>83</v>
      </c>
      <c r="H20" s="31" t="s">
        <v>12</v>
      </c>
      <c r="I20" s="37" t="s">
        <v>13</v>
      </c>
    </row>
    <row r="21" spans="1:9" ht="12.75" customHeight="1" x14ac:dyDescent="0.25">
      <c r="A21" s="32" t="s">
        <v>16</v>
      </c>
      <c r="B21" s="56">
        <v>1491</v>
      </c>
      <c r="C21" s="57">
        <v>1897</v>
      </c>
      <c r="D21" s="56">
        <v>1163</v>
      </c>
      <c r="E21" s="57">
        <v>2311</v>
      </c>
      <c r="F21" s="56">
        <v>5725</v>
      </c>
      <c r="G21" s="56">
        <v>12587</v>
      </c>
      <c r="H21" s="57">
        <v>484</v>
      </c>
      <c r="I21" s="58">
        <v>13071</v>
      </c>
    </row>
    <row r="22" spans="1:9" ht="12.75" customHeight="1" x14ac:dyDescent="0.25">
      <c r="A22" s="32" t="s">
        <v>18</v>
      </c>
      <c r="B22" s="56">
        <v>3804</v>
      </c>
      <c r="C22" s="57">
        <v>3811</v>
      </c>
      <c r="D22" s="56">
        <v>2245</v>
      </c>
      <c r="E22" s="57">
        <v>4385</v>
      </c>
      <c r="F22" s="56">
        <v>12264</v>
      </c>
      <c r="G22" s="56">
        <v>26509</v>
      </c>
      <c r="H22" s="57">
        <v>844</v>
      </c>
      <c r="I22" s="58">
        <v>27353</v>
      </c>
    </row>
    <row r="23" spans="1:9" ht="12.75" customHeight="1" x14ac:dyDescent="0.25">
      <c r="A23" s="32" t="s">
        <v>19</v>
      </c>
      <c r="B23" s="56">
        <v>349</v>
      </c>
      <c r="C23" s="57">
        <v>489</v>
      </c>
      <c r="D23" s="56">
        <v>296</v>
      </c>
      <c r="E23" s="57">
        <v>643</v>
      </c>
      <c r="F23" s="56">
        <v>1331</v>
      </c>
      <c r="G23" s="56">
        <v>3108</v>
      </c>
      <c r="H23" s="57">
        <v>102</v>
      </c>
      <c r="I23" s="58">
        <v>3210</v>
      </c>
    </row>
    <row r="24" spans="1:9" ht="12.75" customHeight="1" x14ac:dyDescent="0.25">
      <c r="A24" s="32" t="s">
        <v>20</v>
      </c>
      <c r="B24" s="56">
        <v>1195</v>
      </c>
      <c r="C24" s="57">
        <v>1404</v>
      </c>
      <c r="D24" s="56">
        <v>845</v>
      </c>
      <c r="E24" s="57">
        <v>2118</v>
      </c>
      <c r="F24" s="56">
        <v>4517</v>
      </c>
      <c r="G24" s="56">
        <v>10079</v>
      </c>
      <c r="H24" s="57">
        <v>266</v>
      </c>
      <c r="I24" s="58">
        <v>10345</v>
      </c>
    </row>
    <row r="25" spans="1:9" ht="12.75" customHeight="1" x14ac:dyDescent="0.25">
      <c r="A25" s="32" t="s">
        <v>21</v>
      </c>
      <c r="B25" s="56">
        <v>482</v>
      </c>
      <c r="C25" s="57">
        <v>602</v>
      </c>
      <c r="D25" s="56">
        <v>443</v>
      </c>
      <c r="E25" s="57">
        <v>661</v>
      </c>
      <c r="F25" s="56">
        <v>1111</v>
      </c>
      <c r="G25" s="56">
        <v>3299</v>
      </c>
      <c r="H25" s="57">
        <v>165</v>
      </c>
      <c r="I25" s="58">
        <v>3464</v>
      </c>
    </row>
    <row r="26" spans="1:9" ht="12.75" customHeight="1" x14ac:dyDescent="0.25">
      <c r="A26" s="32" t="s">
        <v>22</v>
      </c>
      <c r="B26" s="56">
        <v>14785</v>
      </c>
      <c r="C26" s="57">
        <v>17241</v>
      </c>
      <c r="D26" s="56">
        <v>11365</v>
      </c>
      <c r="E26" s="57">
        <v>24006</v>
      </c>
      <c r="F26" s="56">
        <v>48467</v>
      </c>
      <c r="G26" s="56">
        <v>115864</v>
      </c>
      <c r="H26" s="57">
        <v>4329</v>
      </c>
      <c r="I26" s="58">
        <v>120193</v>
      </c>
    </row>
    <row r="27" spans="1:9" ht="12.75" customHeight="1" x14ac:dyDescent="0.25">
      <c r="A27" s="32" t="s">
        <v>23</v>
      </c>
      <c r="B27" s="56">
        <v>12208</v>
      </c>
      <c r="C27" s="57">
        <v>10470</v>
      </c>
      <c r="D27" s="56">
        <v>5764</v>
      </c>
      <c r="E27" s="57">
        <v>9807</v>
      </c>
      <c r="F27" s="56">
        <v>19866</v>
      </c>
      <c r="G27" s="56">
        <v>58115</v>
      </c>
      <c r="H27" s="57">
        <v>2346</v>
      </c>
      <c r="I27" s="58">
        <v>60461</v>
      </c>
    </row>
    <row r="28" spans="1:9" ht="16.5" customHeight="1" x14ac:dyDescent="0.25">
      <c r="A28" s="15" t="s">
        <v>83</v>
      </c>
      <c r="B28" s="58">
        <f>B21+B22+B23+B24+B25+B26+B27</f>
        <v>34314</v>
      </c>
      <c r="C28" s="58">
        <f t="shared" ref="C28:H28" si="0">C21+C22+C23+C24+C25+C26+C27</f>
        <v>35914</v>
      </c>
      <c r="D28" s="58">
        <f t="shared" si="0"/>
        <v>22121</v>
      </c>
      <c r="E28" s="58">
        <f t="shared" si="0"/>
        <v>43931</v>
      </c>
      <c r="F28" s="58">
        <f t="shared" si="0"/>
        <v>93281</v>
      </c>
      <c r="G28" s="58">
        <f t="shared" si="0"/>
        <v>229561</v>
      </c>
      <c r="H28" s="58">
        <f t="shared" si="0"/>
        <v>8536</v>
      </c>
      <c r="I28" s="58">
        <v>238097</v>
      </c>
    </row>
    <row r="29" spans="1:9" ht="12.75" customHeight="1" x14ac:dyDescent="0.25">
      <c r="A29" s="32" t="s">
        <v>12</v>
      </c>
      <c r="B29" s="56">
        <v>61</v>
      </c>
      <c r="C29" s="57">
        <v>90</v>
      </c>
      <c r="D29" s="56">
        <v>71</v>
      </c>
      <c r="E29" s="57">
        <v>145</v>
      </c>
      <c r="F29" s="56">
        <v>399</v>
      </c>
      <c r="G29" s="56">
        <v>766</v>
      </c>
      <c r="H29" s="57">
        <v>274</v>
      </c>
      <c r="I29" s="58">
        <v>1039.6377583449394</v>
      </c>
    </row>
    <row r="30" spans="1:9" ht="16.5" customHeight="1" x14ac:dyDescent="0.25">
      <c r="A30" s="142" t="s">
        <v>13</v>
      </c>
      <c r="B30" s="58">
        <f>B28+B29</f>
        <v>34375</v>
      </c>
      <c r="C30" s="58">
        <f t="shared" ref="C30:H30" si="1">C28+C29</f>
        <v>36004</v>
      </c>
      <c r="D30" s="58">
        <f t="shared" si="1"/>
        <v>22192</v>
      </c>
      <c r="E30" s="58">
        <f t="shared" si="1"/>
        <v>44076</v>
      </c>
      <c r="F30" s="58">
        <f t="shared" si="1"/>
        <v>93680</v>
      </c>
      <c r="G30" s="58">
        <f t="shared" si="1"/>
        <v>230327</v>
      </c>
      <c r="H30" s="58">
        <f t="shared" si="1"/>
        <v>8810</v>
      </c>
      <c r="I30" s="58">
        <v>239137</v>
      </c>
    </row>
    <row r="31" spans="1:9" ht="16.5" customHeight="1" x14ac:dyDescent="0.25">
      <c r="A31" s="11" t="s">
        <v>260</v>
      </c>
      <c r="B31" s="11"/>
      <c r="C31" s="11"/>
      <c r="D31" s="11"/>
      <c r="E31" s="11"/>
      <c r="F31" s="11"/>
    </row>
    <row r="32" spans="1:9" ht="13.5" customHeight="1" x14ac:dyDescent="0.25">
      <c r="A32" s="267" t="s">
        <v>132</v>
      </c>
      <c r="B32" s="267"/>
      <c r="C32" s="267"/>
      <c r="D32" s="267"/>
      <c r="E32" s="267"/>
      <c r="F32" s="267"/>
      <c r="G32" s="148"/>
    </row>
    <row r="33" spans="1:9" ht="16.5" customHeight="1" x14ac:dyDescent="0.25"/>
    <row r="34" spans="1:9" ht="16.5" customHeight="1" x14ac:dyDescent="0.25"/>
    <row r="35" spans="1:9" ht="16.5" customHeight="1" x14ac:dyDescent="0.25">
      <c r="A35" s="277" t="s">
        <v>65</v>
      </c>
      <c r="B35" s="277"/>
      <c r="C35" s="277"/>
      <c r="D35" s="277"/>
      <c r="E35" s="277"/>
      <c r="F35" s="277"/>
      <c r="G35" s="277"/>
      <c r="H35" s="277"/>
      <c r="I35" s="277"/>
    </row>
    <row r="36" spans="1:9" ht="35.25" customHeight="1" x14ac:dyDescent="0.25">
      <c r="A36" s="144" t="s">
        <v>90</v>
      </c>
      <c r="B36" s="37" t="s">
        <v>67</v>
      </c>
      <c r="C36" s="31" t="s">
        <v>68</v>
      </c>
      <c r="D36" s="37" t="s">
        <v>69</v>
      </c>
      <c r="E36" s="31" t="s">
        <v>71</v>
      </c>
      <c r="F36" s="37" t="s">
        <v>70</v>
      </c>
      <c r="G36" s="37" t="s">
        <v>83</v>
      </c>
      <c r="H36" s="31" t="s">
        <v>12</v>
      </c>
      <c r="I36" s="37" t="s">
        <v>13</v>
      </c>
    </row>
    <row r="37" spans="1:9" ht="12.75" customHeight="1" x14ac:dyDescent="0.25">
      <c r="A37" s="32" t="s">
        <v>16</v>
      </c>
      <c r="B37" s="56">
        <v>1308</v>
      </c>
      <c r="C37" s="57">
        <v>1590</v>
      </c>
      <c r="D37" s="56">
        <v>983</v>
      </c>
      <c r="E37" s="57">
        <v>1822</v>
      </c>
      <c r="F37" s="56">
        <v>3488</v>
      </c>
      <c r="G37" s="56">
        <f>B37+C37+D37+E37+F37</f>
        <v>9191</v>
      </c>
      <c r="H37" s="57">
        <v>151</v>
      </c>
      <c r="I37" s="58">
        <v>9342</v>
      </c>
    </row>
    <row r="38" spans="1:9" ht="12.75" customHeight="1" x14ac:dyDescent="0.25">
      <c r="A38" s="32" t="s">
        <v>18</v>
      </c>
      <c r="B38" s="56">
        <v>2199</v>
      </c>
      <c r="C38" s="57">
        <v>2183</v>
      </c>
      <c r="D38" s="56">
        <v>1325</v>
      </c>
      <c r="E38" s="57">
        <v>2455</v>
      </c>
      <c r="F38" s="56">
        <v>5328</v>
      </c>
      <c r="G38" s="56">
        <f t="shared" ref="G38:G43" si="2">B38+C38+D38+E38+F38</f>
        <v>13490</v>
      </c>
      <c r="H38" s="57">
        <v>277</v>
      </c>
      <c r="I38" s="58">
        <v>13767</v>
      </c>
    </row>
    <row r="39" spans="1:9" ht="12.75" customHeight="1" x14ac:dyDescent="0.25">
      <c r="A39" s="32" t="s">
        <v>19</v>
      </c>
      <c r="B39" s="56">
        <v>209</v>
      </c>
      <c r="C39" s="57">
        <v>242</v>
      </c>
      <c r="D39" s="56">
        <v>137</v>
      </c>
      <c r="E39" s="57">
        <v>261</v>
      </c>
      <c r="F39" s="56">
        <v>404</v>
      </c>
      <c r="G39" s="56">
        <f t="shared" si="2"/>
        <v>1253</v>
      </c>
      <c r="H39" s="57">
        <v>20</v>
      </c>
      <c r="I39" s="58">
        <v>1273</v>
      </c>
    </row>
    <row r="40" spans="1:9" ht="12.75" customHeight="1" x14ac:dyDescent="0.25">
      <c r="A40" s="32" t="s">
        <v>20</v>
      </c>
      <c r="B40" s="56">
        <v>1582</v>
      </c>
      <c r="C40" s="57">
        <v>1881</v>
      </c>
      <c r="D40" s="56">
        <v>1155</v>
      </c>
      <c r="E40" s="57">
        <v>2255</v>
      </c>
      <c r="F40" s="56">
        <v>2921</v>
      </c>
      <c r="G40" s="56">
        <f t="shared" si="2"/>
        <v>9794</v>
      </c>
      <c r="H40" s="57">
        <v>182</v>
      </c>
      <c r="I40" s="58">
        <v>9976</v>
      </c>
    </row>
    <row r="41" spans="1:9" ht="12.75" customHeight="1" x14ac:dyDescent="0.25">
      <c r="A41" s="32" t="s">
        <v>21</v>
      </c>
      <c r="B41" s="56">
        <v>275</v>
      </c>
      <c r="C41" s="57">
        <v>452</v>
      </c>
      <c r="D41" s="56">
        <v>290</v>
      </c>
      <c r="E41" s="57">
        <v>449</v>
      </c>
      <c r="F41" s="56">
        <v>611</v>
      </c>
      <c r="G41" s="56">
        <f t="shared" si="2"/>
        <v>2077</v>
      </c>
      <c r="H41" s="57">
        <v>55</v>
      </c>
      <c r="I41" s="58">
        <v>2132</v>
      </c>
    </row>
    <row r="42" spans="1:9" ht="12.75" customHeight="1" x14ac:dyDescent="0.25">
      <c r="A42" s="32" t="s">
        <v>22</v>
      </c>
      <c r="B42" s="56">
        <v>10364</v>
      </c>
      <c r="C42" s="57">
        <v>10887</v>
      </c>
      <c r="D42" s="56">
        <v>6881</v>
      </c>
      <c r="E42" s="57">
        <v>11583</v>
      </c>
      <c r="F42" s="56">
        <v>15467</v>
      </c>
      <c r="G42" s="56">
        <f t="shared" si="2"/>
        <v>55182</v>
      </c>
      <c r="H42" s="57">
        <v>1376</v>
      </c>
      <c r="I42" s="58">
        <v>56558</v>
      </c>
    </row>
    <row r="43" spans="1:9" ht="12.75" customHeight="1" x14ac:dyDescent="0.25">
      <c r="A43" s="32" t="s">
        <v>23</v>
      </c>
      <c r="B43" s="56">
        <v>5931</v>
      </c>
      <c r="C43" s="57">
        <v>5387</v>
      </c>
      <c r="D43" s="56">
        <v>3201</v>
      </c>
      <c r="E43" s="57">
        <v>5720</v>
      </c>
      <c r="F43" s="56">
        <v>9051</v>
      </c>
      <c r="G43" s="56">
        <f t="shared" si="2"/>
        <v>29290</v>
      </c>
      <c r="H43" s="57">
        <v>659</v>
      </c>
      <c r="I43" s="58">
        <v>29949</v>
      </c>
    </row>
    <row r="44" spans="1:9" ht="18" customHeight="1" x14ac:dyDescent="0.25">
      <c r="A44" s="15" t="s">
        <v>83</v>
      </c>
      <c r="B44" s="58">
        <f>B37+B38+B39+B40+B41+B42+B43</f>
        <v>21868</v>
      </c>
      <c r="C44" s="58">
        <f t="shared" ref="C44:H44" si="3">C37+C38+C39+C40+C41+C42+C43</f>
        <v>22622</v>
      </c>
      <c r="D44" s="58">
        <f t="shared" si="3"/>
        <v>13972</v>
      </c>
      <c r="E44" s="58">
        <f t="shared" si="3"/>
        <v>24545</v>
      </c>
      <c r="F44" s="58">
        <f t="shared" si="3"/>
        <v>37270</v>
      </c>
      <c r="G44" s="58">
        <f t="shared" si="3"/>
        <v>120277</v>
      </c>
      <c r="H44" s="58">
        <f t="shared" si="3"/>
        <v>2720</v>
      </c>
      <c r="I44" s="58">
        <v>122996.58409502826</v>
      </c>
    </row>
    <row r="45" spans="1:9" ht="12" customHeight="1" x14ac:dyDescent="0.25">
      <c r="A45" s="32" t="s">
        <v>12</v>
      </c>
      <c r="B45" s="56">
        <v>4</v>
      </c>
      <c r="C45" s="57">
        <v>20</v>
      </c>
      <c r="D45" s="56">
        <v>0</v>
      </c>
      <c r="E45" s="57">
        <v>2</v>
      </c>
      <c r="F45" s="56">
        <v>0</v>
      </c>
      <c r="G45" s="56">
        <f>B45+C45+D45+E45+F45</f>
        <v>26</v>
      </c>
      <c r="H45" s="57">
        <v>456</v>
      </c>
      <c r="I45" s="58">
        <v>482</v>
      </c>
    </row>
    <row r="46" spans="1:9" ht="16.5" customHeight="1" x14ac:dyDescent="0.25">
      <c r="A46" s="142" t="s">
        <v>13</v>
      </c>
      <c r="B46" s="58">
        <f>B44+B45</f>
        <v>21872</v>
      </c>
      <c r="C46" s="58">
        <f t="shared" ref="C46:H46" si="4">C44+C45</f>
        <v>22642</v>
      </c>
      <c r="D46" s="58">
        <f t="shared" si="4"/>
        <v>13972</v>
      </c>
      <c r="E46" s="58">
        <f t="shared" si="4"/>
        <v>24547</v>
      </c>
      <c r="F46" s="58">
        <f t="shared" si="4"/>
        <v>37270</v>
      </c>
      <c r="G46" s="58">
        <f t="shared" si="4"/>
        <v>120303</v>
      </c>
      <c r="H46" s="58">
        <f t="shared" si="4"/>
        <v>3176</v>
      </c>
      <c r="I46" s="58">
        <v>123479</v>
      </c>
    </row>
    <row r="47" spans="1:9" ht="16.5" customHeight="1" x14ac:dyDescent="0.25">
      <c r="A47" s="11" t="s">
        <v>261</v>
      </c>
      <c r="B47" s="11"/>
      <c r="C47" s="11"/>
      <c r="D47" s="11"/>
      <c r="E47" s="11"/>
      <c r="F47" s="11"/>
    </row>
    <row r="48" spans="1:9" ht="16.5" customHeight="1" x14ac:dyDescent="0.25">
      <c r="A48" s="267" t="s">
        <v>132</v>
      </c>
      <c r="B48" s="267"/>
      <c r="C48" s="267"/>
      <c r="D48" s="267"/>
      <c r="E48" s="267"/>
      <c r="F48" s="267"/>
      <c r="G48" s="148"/>
    </row>
    <row r="49" spans="1:9" ht="16.5" customHeight="1" x14ac:dyDescent="0.25"/>
    <row r="50" spans="1:9" ht="16.5" customHeight="1" x14ac:dyDescent="0.25"/>
    <row r="51" spans="1:9" ht="16.5" customHeight="1" x14ac:dyDescent="0.25">
      <c r="A51" s="277" t="s">
        <v>66</v>
      </c>
      <c r="B51" s="277"/>
      <c r="C51" s="277"/>
      <c r="D51" s="277"/>
      <c r="E51" s="277"/>
      <c r="F51" s="277"/>
      <c r="G51" s="277"/>
      <c r="H51" s="277"/>
      <c r="I51" s="277"/>
    </row>
    <row r="52" spans="1:9" ht="36" customHeight="1" x14ac:dyDescent="0.25">
      <c r="A52" s="144" t="s">
        <v>90</v>
      </c>
      <c r="B52" s="37" t="s">
        <v>67</v>
      </c>
      <c r="C52" s="31" t="s">
        <v>68</v>
      </c>
      <c r="D52" s="37" t="s">
        <v>69</v>
      </c>
      <c r="E52" s="31" t="s">
        <v>71</v>
      </c>
      <c r="F52" s="37" t="s">
        <v>70</v>
      </c>
      <c r="G52" s="37" t="s">
        <v>83</v>
      </c>
      <c r="H52" s="31" t="s">
        <v>12</v>
      </c>
      <c r="I52" s="37" t="s">
        <v>13</v>
      </c>
    </row>
    <row r="53" spans="1:9" ht="12.75" customHeight="1" x14ac:dyDescent="0.25">
      <c r="A53" s="32" t="s">
        <v>16</v>
      </c>
      <c r="B53" s="56">
        <v>1176</v>
      </c>
      <c r="C53" s="57">
        <v>1230</v>
      </c>
      <c r="D53" s="56">
        <v>735</v>
      </c>
      <c r="E53" s="57">
        <v>1093</v>
      </c>
      <c r="F53" s="56">
        <v>1585</v>
      </c>
      <c r="G53" s="56">
        <f>B53+C53+D53+E53+F53</f>
        <v>5819</v>
      </c>
      <c r="H53" s="57">
        <v>132</v>
      </c>
      <c r="I53" s="58">
        <v>5951</v>
      </c>
    </row>
    <row r="54" spans="1:9" ht="12.75" customHeight="1" x14ac:dyDescent="0.25">
      <c r="A54" s="32" t="s">
        <v>18</v>
      </c>
      <c r="B54" s="56">
        <v>2148</v>
      </c>
      <c r="C54" s="57">
        <v>2042</v>
      </c>
      <c r="D54" s="56">
        <v>1250</v>
      </c>
      <c r="E54" s="57">
        <v>1572</v>
      </c>
      <c r="F54" s="56">
        <v>2199</v>
      </c>
      <c r="G54" s="56">
        <f t="shared" ref="G54:G59" si="5">B54+C54+D54+E54+F54</f>
        <v>9211</v>
      </c>
      <c r="H54" s="57">
        <v>228</v>
      </c>
      <c r="I54" s="58">
        <v>9439</v>
      </c>
    </row>
    <row r="55" spans="1:9" ht="12.75" customHeight="1" x14ac:dyDescent="0.25">
      <c r="A55" s="32" t="s">
        <v>19</v>
      </c>
      <c r="B55" s="56">
        <v>109</v>
      </c>
      <c r="C55" s="57">
        <v>176</v>
      </c>
      <c r="D55" s="56">
        <v>64</v>
      </c>
      <c r="E55" s="57">
        <v>139</v>
      </c>
      <c r="F55" s="56">
        <v>137</v>
      </c>
      <c r="G55" s="56">
        <f t="shared" si="5"/>
        <v>625</v>
      </c>
      <c r="H55" s="57">
        <v>23</v>
      </c>
      <c r="I55" s="58">
        <v>648</v>
      </c>
    </row>
    <row r="56" spans="1:9" ht="12.75" customHeight="1" x14ac:dyDescent="0.25">
      <c r="A56" s="32" t="s">
        <v>20</v>
      </c>
      <c r="B56" s="56">
        <v>1876</v>
      </c>
      <c r="C56" s="57">
        <v>1663</v>
      </c>
      <c r="D56" s="56">
        <v>1028</v>
      </c>
      <c r="E56" s="57">
        <v>1539</v>
      </c>
      <c r="F56" s="56">
        <v>2166</v>
      </c>
      <c r="G56" s="56">
        <f t="shared" si="5"/>
        <v>8272</v>
      </c>
      <c r="H56" s="57">
        <v>277</v>
      </c>
      <c r="I56" s="58">
        <v>8549</v>
      </c>
    </row>
    <row r="57" spans="1:9" ht="12.75" customHeight="1" x14ac:dyDescent="0.25">
      <c r="A57" s="32" t="s">
        <v>21</v>
      </c>
      <c r="B57" s="56">
        <v>325</v>
      </c>
      <c r="C57" s="57">
        <v>353</v>
      </c>
      <c r="D57" s="56">
        <v>288</v>
      </c>
      <c r="E57" s="57">
        <v>330</v>
      </c>
      <c r="F57" s="56">
        <v>291</v>
      </c>
      <c r="G57" s="56">
        <f t="shared" si="5"/>
        <v>1587</v>
      </c>
      <c r="H57" s="57">
        <v>34</v>
      </c>
      <c r="I57" s="58">
        <v>1621</v>
      </c>
    </row>
    <row r="58" spans="1:9" ht="12.75" customHeight="1" x14ac:dyDescent="0.25">
      <c r="A58" s="32" t="s">
        <v>22</v>
      </c>
      <c r="B58" s="56">
        <v>10512</v>
      </c>
      <c r="C58" s="57">
        <v>9225</v>
      </c>
      <c r="D58" s="56">
        <v>4806</v>
      </c>
      <c r="E58" s="57">
        <v>7482</v>
      </c>
      <c r="F58" s="56">
        <v>6812</v>
      </c>
      <c r="G58" s="56">
        <f t="shared" si="5"/>
        <v>38837</v>
      </c>
      <c r="H58" s="57">
        <v>1197</v>
      </c>
      <c r="I58" s="58">
        <v>40034</v>
      </c>
    </row>
    <row r="59" spans="1:9" ht="12.75" customHeight="1" x14ac:dyDescent="0.25">
      <c r="A59" s="32" t="s">
        <v>23</v>
      </c>
      <c r="B59" s="56">
        <v>4906</v>
      </c>
      <c r="C59" s="57">
        <v>3954</v>
      </c>
      <c r="D59" s="56">
        <v>2064</v>
      </c>
      <c r="E59" s="57">
        <v>3585</v>
      </c>
      <c r="F59" s="56">
        <v>4847</v>
      </c>
      <c r="G59" s="56">
        <f t="shared" si="5"/>
        <v>19356</v>
      </c>
      <c r="H59" s="57">
        <v>403</v>
      </c>
      <c r="I59" s="58">
        <v>19759</v>
      </c>
    </row>
    <row r="60" spans="1:9" ht="17.25" customHeight="1" x14ac:dyDescent="0.25">
      <c r="A60" s="15" t="s">
        <v>83</v>
      </c>
      <c r="B60" s="58">
        <f>B53+B54+B55+B56+B57+B58+B59</f>
        <v>21052</v>
      </c>
      <c r="C60" s="58">
        <f t="shared" ref="C60" si="6">C53+C54+C55+C56+C57+C58+C59</f>
        <v>18643</v>
      </c>
      <c r="D60" s="58">
        <f t="shared" ref="D60" si="7">D53+D54+D55+D56+D57+D58+D59</f>
        <v>10235</v>
      </c>
      <c r="E60" s="58">
        <f t="shared" ref="E60" si="8">E53+E54+E55+E56+E57+E58+E59</f>
        <v>15740</v>
      </c>
      <c r="F60" s="58">
        <f t="shared" ref="F60" si="9">F53+F54+F55+F56+F57+F58+F59</f>
        <v>18037</v>
      </c>
      <c r="G60" s="58">
        <f t="shared" ref="G60" si="10">G53+G54+G55+G56+G57+G58+G59</f>
        <v>83707</v>
      </c>
      <c r="H60" s="58">
        <f t="shared" ref="H60" si="11">H53+H54+H55+H56+H57+H58+H59</f>
        <v>2294</v>
      </c>
      <c r="I60" s="58">
        <v>86001.035151326185</v>
      </c>
    </row>
    <row r="61" spans="1:9" ht="13.5" customHeight="1" x14ac:dyDescent="0.25">
      <c r="A61" s="32" t="s">
        <v>12</v>
      </c>
      <c r="B61" s="56">
        <v>6</v>
      </c>
      <c r="C61" s="57">
        <v>3</v>
      </c>
      <c r="D61" s="56">
        <v>6</v>
      </c>
      <c r="E61" s="57">
        <v>0</v>
      </c>
      <c r="F61" s="56">
        <v>7</v>
      </c>
      <c r="G61" s="56">
        <f>B61+C61+D61+E61+F61</f>
        <v>22</v>
      </c>
      <c r="H61" s="57">
        <v>17</v>
      </c>
      <c r="I61" s="58">
        <v>39</v>
      </c>
    </row>
    <row r="62" spans="1:9" ht="16.5" customHeight="1" x14ac:dyDescent="0.25">
      <c r="A62" s="142" t="s">
        <v>13</v>
      </c>
      <c r="B62" s="58">
        <f>B60+B61</f>
        <v>21058</v>
      </c>
      <c r="C62" s="58">
        <f t="shared" ref="C62" si="12">C60+C61</f>
        <v>18646</v>
      </c>
      <c r="D62" s="58">
        <f t="shared" ref="D62" si="13">D60+D61</f>
        <v>10241</v>
      </c>
      <c r="E62" s="58">
        <f t="shared" ref="E62" si="14">E60+E61</f>
        <v>15740</v>
      </c>
      <c r="F62" s="58">
        <f t="shared" ref="F62" si="15">F60+F61</f>
        <v>18044</v>
      </c>
      <c r="G62" s="58">
        <f t="shared" ref="G62" si="16">G60+G61</f>
        <v>83729</v>
      </c>
      <c r="H62" s="58">
        <f t="shared" ref="H62" si="17">H60+H61</f>
        <v>2311</v>
      </c>
      <c r="I62" s="58">
        <v>86040.000000001382</v>
      </c>
    </row>
    <row r="63" spans="1:9" ht="16.5" customHeight="1" x14ac:dyDescent="0.25">
      <c r="A63" s="11" t="s">
        <v>262</v>
      </c>
      <c r="B63" s="11"/>
      <c r="C63" s="11"/>
      <c r="D63" s="11"/>
      <c r="E63" s="11"/>
      <c r="F63" s="11"/>
    </row>
    <row r="64" spans="1:9" ht="16.5" customHeight="1" x14ac:dyDescent="0.25">
      <c r="A64" s="267" t="s">
        <v>132</v>
      </c>
      <c r="B64" s="267"/>
      <c r="C64" s="267"/>
      <c r="D64" s="267"/>
      <c r="E64" s="267"/>
      <c r="F64" s="267"/>
      <c r="G64" s="148"/>
    </row>
    <row r="65" spans="1:9" ht="16.5" customHeight="1" x14ac:dyDescent="0.25"/>
    <row r="66" spans="1:9" ht="16.5" customHeight="1" x14ac:dyDescent="0.25"/>
    <row r="67" spans="1:9" ht="16.5" customHeight="1" x14ac:dyDescent="0.25">
      <c r="A67" s="277" t="s">
        <v>73</v>
      </c>
      <c r="B67" s="277"/>
      <c r="C67" s="277"/>
      <c r="D67" s="277"/>
      <c r="E67" s="277"/>
      <c r="F67" s="277"/>
      <c r="G67" s="277"/>
      <c r="H67" s="277"/>
      <c r="I67" s="277"/>
    </row>
    <row r="68" spans="1:9" ht="32.25" customHeight="1" x14ac:dyDescent="0.25">
      <c r="A68" s="144" t="s">
        <v>90</v>
      </c>
      <c r="B68" s="37" t="s">
        <v>67</v>
      </c>
      <c r="C68" s="31" t="s">
        <v>68</v>
      </c>
      <c r="D68" s="37" t="s">
        <v>69</v>
      </c>
      <c r="E68" s="31" t="s">
        <v>71</v>
      </c>
      <c r="F68" s="37" t="s">
        <v>70</v>
      </c>
      <c r="G68" s="37" t="s">
        <v>83</v>
      </c>
      <c r="H68" s="31" t="s">
        <v>12</v>
      </c>
      <c r="I68" s="37" t="s">
        <v>13</v>
      </c>
    </row>
    <row r="69" spans="1:9" ht="12.75" customHeight="1" x14ac:dyDescent="0.25">
      <c r="A69" s="32" t="s">
        <v>16</v>
      </c>
      <c r="B69" s="56">
        <v>62</v>
      </c>
      <c r="C69" s="57">
        <v>98</v>
      </c>
      <c r="D69" s="56">
        <v>83</v>
      </c>
      <c r="E69" s="57">
        <v>115</v>
      </c>
      <c r="F69" s="56">
        <v>147</v>
      </c>
      <c r="G69" s="56">
        <f>B69+C69+D69+E69+F69</f>
        <v>505</v>
      </c>
      <c r="H69" s="57">
        <v>19</v>
      </c>
      <c r="I69" s="58">
        <v>524</v>
      </c>
    </row>
    <row r="70" spans="1:9" ht="12.75" customHeight="1" x14ac:dyDescent="0.25">
      <c r="A70" s="32" t="s">
        <v>18</v>
      </c>
      <c r="B70" s="56">
        <v>121</v>
      </c>
      <c r="C70" s="57">
        <v>120</v>
      </c>
      <c r="D70" s="56">
        <v>72</v>
      </c>
      <c r="E70" s="57">
        <v>102</v>
      </c>
      <c r="F70" s="56">
        <v>262</v>
      </c>
      <c r="G70" s="56">
        <f t="shared" ref="G70:G75" si="18">B70+C70+D70+E70+F70</f>
        <v>677</v>
      </c>
      <c r="H70" s="57">
        <v>18</v>
      </c>
      <c r="I70" s="58">
        <v>695</v>
      </c>
    </row>
    <row r="71" spans="1:9" ht="12.75" customHeight="1" x14ac:dyDescent="0.25">
      <c r="A71" s="32" t="s">
        <v>19</v>
      </c>
      <c r="B71" s="56">
        <v>3</v>
      </c>
      <c r="C71" s="57">
        <v>14</v>
      </c>
      <c r="D71" s="56">
        <v>4</v>
      </c>
      <c r="E71" s="57">
        <v>4</v>
      </c>
      <c r="F71" s="56">
        <v>7</v>
      </c>
      <c r="G71" s="56">
        <f t="shared" si="18"/>
        <v>32</v>
      </c>
      <c r="H71" s="57">
        <v>2</v>
      </c>
      <c r="I71" s="58">
        <v>34</v>
      </c>
    </row>
    <row r="72" spans="1:9" ht="12.75" customHeight="1" x14ac:dyDescent="0.25">
      <c r="A72" s="32" t="s">
        <v>20</v>
      </c>
      <c r="B72" s="56">
        <v>134</v>
      </c>
      <c r="C72" s="57">
        <v>134</v>
      </c>
      <c r="D72" s="56">
        <v>49</v>
      </c>
      <c r="E72" s="57">
        <v>136</v>
      </c>
      <c r="F72" s="56">
        <v>129</v>
      </c>
      <c r="G72" s="56">
        <f t="shared" si="18"/>
        <v>582</v>
      </c>
      <c r="H72" s="57">
        <v>22</v>
      </c>
      <c r="I72" s="58">
        <v>604</v>
      </c>
    </row>
    <row r="73" spans="1:9" ht="12.75" customHeight="1" x14ac:dyDescent="0.25">
      <c r="A73" s="32" t="s">
        <v>21</v>
      </c>
      <c r="B73" s="56">
        <v>11</v>
      </c>
      <c r="C73" s="57">
        <v>4</v>
      </c>
      <c r="D73" s="56">
        <v>9</v>
      </c>
      <c r="E73" s="57">
        <v>5</v>
      </c>
      <c r="F73" s="56">
        <v>1</v>
      </c>
      <c r="G73" s="56">
        <f t="shared" si="18"/>
        <v>30</v>
      </c>
      <c r="H73" s="57">
        <v>2</v>
      </c>
      <c r="I73" s="58">
        <v>32</v>
      </c>
    </row>
    <row r="74" spans="1:9" ht="12.75" customHeight="1" x14ac:dyDescent="0.25">
      <c r="A74" s="32" t="s">
        <v>22</v>
      </c>
      <c r="B74" s="56">
        <v>133</v>
      </c>
      <c r="C74" s="57">
        <v>149</v>
      </c>
      <c r="D74" s="56">
        <v>133</v>
      </c>
      <c r="E74" s="57">
        <v>162</v>
      </c>
      <c r="F74" s="56">
        <v>197</v>
      </c>
      <c r="G74" s="56">
        <f t="shared" si="18"/>
        <v>774</v>
      </c>
      <c r="H74" s="57">
        <v>3</v>
      </c>
      <c r="I74" s="58">
        <v>777</v>
      </c>
    </row>
    <row r="75" spans="1:9" ht="12.75" customHeight="1" x14ac:dyDescent="0.25">
      <c r="A75" s="32" t="s">
        <v>23</v>
      </c>
      <c r="B75" s="56">
        <v>220</v>
      </c>
      <c r="C75" s="57">
        <v>213</v>
      </c>
      <c r="D75" s="56">
        <v>120</v>
      </c>
      <c r="E75" s="57">
        <v>239</v>
      </c>
      <c r="F75" s="56">
        <v>242</v>
      </c>
      <c r="G75" s="56">
        <f t="shared" si="18"/>
        <v>1034</v>
      </c>
      <c r="H75" s="57">
        <v>0</v>
      </c>
      <c r="I75" s="58">
        <v>1034</v>
      </c>
    </row>
    <row r="76" spans="1:9" ht="15" customHeight="1" x14ac:dyDescent="0.25">
      <c r="A76" s="15" t="s">
        <v>83</v>
      </c>
      <c r="B76" s="58">
        <f>B69+B70+B71+B72+B73+B74+B75</f>
        <v>684</v>
      </c>
      <c r="C76" s="58">
        <f t="shared" ref="C76" si="19">C69+C70+C71+C72+C73+C74+C75</f>
        <v>732</v>
      </c>
      <c r="D76" s="58">
        <f t="shared" ref="D76" si="20">D69+D70+D71+D72+D73+D74+D75</f>
        <v>470</v>
      </c>
      <c r="E76" s="58">
        <f t="shared" ref="E76" si="21">E69+E70+E71+E72+E73+E74+E75</f>
        <v>763</v>
      </c>
      <c r="F76" s="58">
        <f t="shared" ref="F76" si="22">F69+F70+F71+F72+F73+F74+F75</f>
        <v>985</v>
      </c>
      <c r="G76" s="58">
        <f t="shared" ref="G76" si="23">G69+G70+G71+G72+G73+G74+G75</f>
        <v>3634</v>
      </c>
      <c r="H76" s="58">
        <f>H69+H70+H71+H72+H73+H74+H75</f>
        <v>66</v>
      </c>
      <c r="I76" s="58">
        <v>3700</v>
      </c>
    </row>
    <row r="77" spans="1:9" ht="12.75" customHeight="1" x14ac:dyDescent="0.25">
      <c r="A77" s="32" t="s">
        <v>12</v>
      </c>
      <c r="B77" s="56">
        <v>2</v>
      </c>
      <c r="C77" s="57">
        <v>2</v>
      </c>
      <c r="D77" s="56">
        <v>0</v>
      </c>
      <c r="E77" s="57">
        <v>0</v>
      </c>
      <c r="F77" s="56">
        <v>4</v>
      </c>
      <c r="G77" s="56">
        <f>B77+C77+D77+E77+F77</f>
        <v>8</v>
      </c>
      <c r="H77" s="57">
        <v>0</v>
      </c>
      <c r="I77" s="58">
        <v>8</v>
      </c>
    </row>
    <row r="78" spans="1:9" ht="16.5" customHeight="1" x14ac:dyDescent="0.25">
      <c r="A78" s="142" t="s">
        <v>13</v>
      </c>
      <c r="B78" s="58">
        <f>B76+B77</f>
        <v>686</v>
      </c>
      <c r="C78" s="58">
        <f t="shared" ref="C78" si="24">C76+C77</f>
        <v>734</v>
      </c>
      <c r="D78" s="58">
        <f t="shared" ref="D78" si="25">D76+D77</f>
        <v>470</v>
      </c>
      <c r="E78" s="58">
        <f t="shared" ref="E78" si="26">E76+E77</f>
        <v>763</v>
      </c>
      <c r="F78" s="58">
        <f t="shared" ref="F78" si="27">F76+F77</f>
        <v>989</v>
      </c>
      <c r="G78" s="58">
        <f t="shared" ref="G78" si="28">G76+G77</f>
        <v>3642</v>
      </c>
      <c r="H78" s="58">
        <f t="shared" ref="H78" si="29">H76+H77</f>
        <v>66</v>
      </c>
      <c r="I78" s="58">
        <v>3708</v>
      </c>
    </row>
    <row r="79" spans="1:9" ht="14.25" customHeight="1" x14ac:dyDescent="0.25">
      <c r="A79" s="11" t="s">
        <v>263</v>
      </c>
      <c r="B79" s="11"/>
      <c r="C79" s="11"/>
      <c r="D79" s="11"/>
      <c r="E79" s="11"/>
      <c r="F79" s="11"/>
    </row>
    <row r="80" spans="1:9" ht="14.25" customHeight="1" x14ac:dyDescent="0.25">
      <c r="A80" s="267" t="s">
        <v>132</v>
      </c>
      <c r="B80" s="267"/>
      <c r="C80" s="267"/>
      <c r="D80" s="267"/>
      <c r="E80" s="267"/>
      <c r="F80" s="267"/>
      <c r="G80" s="148"/>
    </row>
    <row r="81" spans="1:9" ht="16.5" customHeight="1" x14ac:dyDescent="0.25"/>
    <row r="82" spans="1:9" ht="16.5" customHeight="1" x14ac:dyDescent="0.25"/>
    <row r="83" spans="1:9" ht="16.5" customHeight="1" x14ac:dyDescent="0.25">
      <c r="A83" s="277" t="s">
        <v>134</v>
      </c>
      <c r="B83" s="277"/>
      <c r="C83" s="277"/>
      <c r="D83" s="277"/>
      <c r="E83" s="277"/>
      <c r="F83" s="277"/>
      <c r="G83" s="277"/>
      <c r="H83" s="277"/>
      <c r="I83" s="277"/>
    </row>
    <row r="84" spans="1:9" ht="36.75" customHeight="1" x14ac:dyDescent="0.25">
      <c r="A84" s="144" t="s">
        <v>90</v>
      </c>
      <c r="B84" s="37" t="s">
        <v>67</v>
      </c>
      <c r="C84" s="31" t="s">
        <v>68</v>
      </c>
      <c r="D84" s="37" t="s">
        <v>69</v>
      </c>
      <c r="E84" s="31" t="s">
        <v>71</v>
      </c>
      <c r="F84" s="37" t="s">
        <v>70</v>
      </c>
      <c r="G84" s="37" t="s">
        <v>83</v>
      </c>
      <c r="H84" s="31" t="s">
        <v>12</v>
      </c>
      <c r="I84" s="37" t="s">
        <v>13</v>
      </c>
    </row>
    <row r="85" spans="1:9" ht="12.75" customHeight="1" x14ac:dyDescent="0.25">
      <c r="A85" s="32" t="s">
        <v>16</v>
      </c>
      <c r="B85" s="56">
        <v>479</v>
      </c>
      <c r="C85" s="57">
        <v>752</v>
      </c>
      <c r="D85" s="56">
        <v>425</v>
      </c>
      <c r="E85" s="57">
        <v>694</v>
      </c>
      <c r="F85" s="56">
        <v>1314</v>
      </c>
      <c r="G85" s="56">
        <f>B85+C85+D85+E85+F85</f>
        <v>3664</v>
      </c>
      <c r="H85" s="57">
        <v>227</v>
      </c>
      <c r="I85" s="58">
        <v>3891</v>
      </c>
    </row>
    <row r="86" spans="1:9" ht="12.75" customHeight="1" x14ac:dyDescent="0.25">
      <c r="A86" s="32" t="s">
        <v>18</v>
      </c>
      <c r="B86" s="56">
        <v>1030</v>
      </c>
      <c r="C86" s="57">
        <v>1328</v>
      </c>
      <c r="D86" s="56">
        <v>814</v>
      </c>
      <c r="E86" s="57">
        <v>1296</v>
      </c>
      <c r="F86" s="56">
        <v>3137</v>
      </c>
      <c r="G86" s="56">
        <f t="shared" ref="G86:G91" si="30">B86+C86+D86+E86+F86</f>
        <v>7605</v>
      </c>
      <c r="H86" s="57">
        <v>596</v>
      </c>
      <c r="I86" s="58">
        <v>8201</v>
      </c>
    </row>
    <row r="87" spans="1:9" ht="12.75" customHeight="1" x14ac:dyDescent="0.25">
      <c r="A87" s="32" t="s">
        <v>19</v>
      </c>
      <c r="B87" s="56">
        <v>3</v>
      </c>
      <c r="C87" s="57">
        <v>29</v>
      </c>
      <c r="D87" s="56">
        <v>11</v>
      </c>
      <c r="E87" s="57">
        <v>10</v>
      </c>
      <c r="F87" s="56">
        <v>16</v>
      </c>
      <c r="G87" s="56">
        <f t="shared" si="30"/>
        <v>69</v>
      </c>
      <c r="H87" s="57">
        <v>6</v>
      </c>
      <c r="I87" s="58">
        <v>75</v>
      </c>
    </row>
    <row r="88" spans="1:9" ht="12.75" customHeight="1" x14ac:dyDescent="0.25">
      <c r="A88" s="32" t="s">
        <v>20</v>
      </c>
      <c r="B88" s="56">
        <v>308</v>
      </c>
      <c r="C88" s="57">
        <v>384</v>
      </c>
      <c r="D88" s="56">
        <v>219</v>
      </c>
      <c r="E88" s="57">
        <v>336</v>
      </c>
      <c r="F88" s="56">
        <v>563</v>
      </c>
      <c r="G88" s="56">
        <f t="shared" si="30"/>
        <v>1810</v>
      </c>
      <c r="H88" s="57">
        <v>126</v>
      </c>
      <c r="I88" s="58">
        <v>1936</v>
      </c>
    </row>
    <row r="89" spans="1:9" ht="12.75" customHeight="1" x14ac:dyDescent="0.25">
      <c r="A89" s="32" t="s">
        <v>21</v>
      </c>
      <c r="B89" s="56">
        <v>6</v>
      </c>
      <c r="C89" s="57">
        <v>9</v>
      </c>
      <c r="D89" s="56">
        <v>7</v>
      </c>
      <c r="E89" s="57">
        <v>10</v>
      </c>
      <c r="F89" s="56">
        <v>11</v>
      </c>
      <c r="G89" s="56">
        <f t="shared" si="30"/>
        <v>43</v>
      </c>
      <c r="H89" s="57">
        <v>1</v>
      </c>
      <c r="I89" s="58">
        <v>44</v>
      </c>
    </row>
    <row r="90" spans="1:9" ht="12.75" customHeight="1" x14ac:dyDescent="0.25">
      <c r="A90" s="32" t="s">
        <v>22</v>
      </c>
      <c r="B90" s="56">
        <v>210</v>
      </c>
      <c r="C90" s="57">
        <v>227</v>
      </c>
      <c r="D90" s="56">
        <v>118</v>
      </c>
      <c r="E90" s="57">
        <v>229</v>
      </c>
      <c r="F90" s="56">
        <v>539</v>
      </c>
      <c r="G90" s="56">
        <f t="shared" si="30"/>
        <v>1323</v>
      </c>
      <c r="H90" s="57">
        <v>107</v>
      </c>
      <c r="I90" s="58">
        <v>1430</v>
      </c>
    </row>
    <row r="91" spans="1:9" ht="12.75" customHeight="1" x14ac:dyDescent="0.25">
      <c r="A91" s="32" t="s">
        <v>23</v>
      </c>
      <c r="B91" s="56">
        <v>390</v>
      </c>
      <c r="C91" s="57">
        <v>458</v>
      </c>
      <c r="D91" s="56">
        <v>262</v>
      </c>
      <c r="E91" s="57">
        <v>458</v>
      </c>
      <c r="F91" s="56">
        <v>681</v>
      </c>
      <c r="G91" s="56">
        <f t="shared" si="30"/>
        <v>2249</v>
      </c>
      <c r="H91" s="57">
        <v>229</v>
      </c>
      <c r="I91" s="58">
        <v>2478</v>
      </c>
    </row>
    <row r="92" spans="1:9" ht="15.75" customHeight="1" x14ac:dyDescent="0.25">
      <c r="A92" s="15" t="s">
        <v>83</v>
      </c>
      <c r="B92" s="58">
        <f>B85+B86+B87+B88+B89+B90+B91</f>
        <v>2426</v>
      </c>
      <c r="C92" s="58">
        <f t="shared" ref="C92" si="31">C85+C86+C87+C88+C89+C90+C91</f>
        <v>3187</v>
      </c>
      <c r="D92" s="58">
        <f t="shared" ref="D92" si="32">D85+D86+D87+D88+D89+D90+D91</f>
        <v>1856</v>
      </c>
      <c r="E92" s="58">
        <f t="shared" ref="E92" si="33">E85+E86+E87+E88+E89+E90+E91</f>
        <v>3033</v>
      </c>
      <c r="F92" s="58">
        <f t="shared" ref="F92" si="34">F85+F86+F87+F88+F89+F90+F91</f>
        <v>6261</v>
      </c>
      <c r="G92" s="58">
        <f t="shared" ref="G92" si="35">G85+G86+G87+G88+G89+G90+G91</f>
        <v>16763</v>
      </c>
      <c r="H92" s="58">
        <f t="shared" ref="H92" si="36">H85+H86+H87+H88+H89+H90+H91</f>
        <v>1292</v>
      </c>
      <c r="I92" s="58">
        <v>18055</v>
      </c>
    </row>
    <row r="93" spans="1:9" ht="12.75" customHeight="1" x14ac:dyDescent="0.25">
      <c r="A93" s="32" t="s">
        <v>12</v>
      </c>
      <c r="B93" s="56">
        <v>0</v>
      </c>
      <c r="C93" s="57">
        <v>3</v>
      </c>
      <c r="D93" s="56">
        <v>3</v>
      </c>
      <c r="E93" s="57">
        <v>5</v>
      </c>
      <c r="F93" s="56">
        <v>8</v>
      </c>
      <c r="G93" s="56">
        <f>B93+C93+D93+E93+F93</f>
        <v>19</v>
      </c>
      <c r="H93" s="57">
        <v>18</v>
      </c>
      <c r="I93" s="58">
        <v>37</v>
      </c>
    </row>
    <row r="94" spans="1:9" ht="16.5" customHeight="1" x14ac:dyDescent="0.25">
      <c r="A94" s="142" t="s">
        <v>13</v>
      </c>
      <c r="B94" s="58">
        <f>B92+B93</f>
        <v>2426</v>
      </c>
      <c r="C94" s="58">
        <f t="shared" ref="C94" si="37">C92+C93</f>
        <v>3190</v>
      </c>
      <c r="D94" s="58">
        <f t="shared" ref="D94" si="38">D92+D93</f>
        <v>1859</v>
      </c>
      <c r="E94" s="58">
        <f t="shared" ref="E94" si="39">E92+E93</f>
        <v>3038</v>
      </c>
      <c r="F94" s="58">
        <f t="shared" ref="F94" si="40">F92+F93</f>
        <v>6269</v>
      </c>
      <c r="G94" s="58">
        <f t="shared" ref="G94" si="41">G92+G93</f>
        <v>16782</v>
      </c>
      <c r="H94" s="58">
        <f t="shared" ref="H94" si="42">H92+H93</f>
        <v>1310</v>
      </c>
      <c r="I94" s="58">
        <v>18092</v>
      </c>
    </row>
    <row r="95" spans="1:9" ht="14.25" customHeight="1" x14ac:dyDescent="0.25">
      <c r="A95" s="11" t="s">
        <v>264</v>
      </c>
      <c r="B95" s="11"/>
      <c r="C95" s="11"/>
      <c r="D95" s="11"/>
      <c r="E95" s="11"/>
      <c r="F95" s="11"/>
    </row>
    <row r="96" spans="1:9" ht="14.25" customHeight="1" x14ac:dyDescent="0.25">
      <c r="A96" s="267" t="s">
        <v>132</v>
      </c>
      <c r="B96" s="267"/>
      <c r="C96" s="267"/>
      <c r="D96" s="267"/>
      <c r="E96" s="267"/>
      <c r="F96" s="267"/>
      <c r="G96" s="148"/>
    </row>
    <row r="97" spans="1:9" ht="16.5" customHeight="1" x14ac:dyDescent="0.25"/>
    <row r="98" spans="1:9" ht="20.25" customHeight="1" x14ac:dyDescent="0.25"/>
    <row r="99" spans="1:9" ht="16.5" customHeight="1" x14ac:dyDescent="0.25">
      <c r="A99" s="277" t="s">
        <v>82</v>
      </c>
      <c r="B99" s="277"/>
      <c r="C99" s="277"/>
      <c r="D99" s="277"/>
      <c r="E99" s="277"/>
      <c r="F99" s="277"/>
      <c r="G99" s="277"/>
      <c r="H99" s="277"/>
      <c r="I99" s="277"/>
    </row>
    <row r="100" spans="1:9" ht="34.5" customHeight="1" x14ac:dyDescent="0.25">
      <c r="A100" s="144" t="s">
        <v>90</v>
      </c>
      <c r="B100" s="37" t="s">
        <v>67</v>
      </c>
      <c r="C100" s="31" t="s">
        <v>68</v>
      </c>
      <c r="D100" s="37" t="s">
        <v>69</v>
      </c>
      <c r="E100" s="31" t="s">
        <v>71</v>
      </c>
      <c r="F100" s="37" t="s">
        <v>70</v>
      </c>
      <c r="G100" s="37" t="s">
        <v>83</v>
      </c>
      <c r="H100" s="31" t="s">
        <v>12</v>
      </c>
      <c r="I100" s="37" t="s">
        <v>13</v>
      </c>
    </row>
    <row r="101" spans="1:9" ht="14.25" customHeight="1" x14ac:dyDescent="0.25">
      <c r="A101" s="32" t="s">
        <v>16</v>
      </c>
      <c r="B101" s="9">
        <v>181</v>
      </c>
      <c r="C101" s="38">
        <v>240</v>
      </c>
      <c r="D101" s="9">
        <v>161</v>
      </c>
      <c r="E101" s="38">
        <v>287</v>
      </c>
      <c r="F101" s="9">
        <v>912</v>
      </c>
      <c r="G101" s="56">
        <f>B101+C101+D101+E101+F101</f>
        <v>1781</v>
      </c>
      <c r="H101" s="38">
        <v>68</v>
      </c>
      <c r="I101" s="40">
        <v>1849</v>
      </c>
    </row>
    <row r="102" spans="1:9" ht="14.25" customHeight="1" x14ac:dyDescent="0.25">
      <c r="A102" s="32" t="s">
        <v>18</v>
      </c>
      <c r="B102" s="9">
        <v>255</v>
      </c>
      <c r="C102" s="38">
        <v>345</v>
      </c>
      <c r="D102" s="9">
        <v>163</v>
      </c>
      <c r="E102" s="38">
        <v>356</v>
      </c>
      <c r="F102" s="9">
        <v>1058</v>
      </c>
      <c r="G102" s="56">
        <f t="shared" ref="G102:G107" si="43">B102+C102+D102+E102+F102</f>
        <v>2177</v>
      </c>
      <c r="H102" s="38">
        <v>65</v>
      </c>
      <c r="I102" s="40">
        <v>2242</v>
      </c>
    </row>
    <row r="103" spans="1:9" ht="14.25" customHeight="1" x14ac:dyDescent="0.25">
      <c r="A103" s="32" t="s">
        <v>19</v>
      </c>
      <c r="B103" s="9">
        <v>76</v>
      </c>
      <c r="C103" s="38">
        <v>80</v>
      </c>
      <c r="D103" s="9">
        <v>67</v>
      </c>
      <c r="E103" s="38">
        <v>100</v>
      </c>
      <c r="F103" s="9">
        <v>491</v>
      </c>
      <c r="G103" s="56">
        <f t="shared" si="43"/>
        <v>814</v>
      </c>
      <c r="H103" s="38">
        <v>40</v>
      </c>
      <c r="I103" s="40">
        <v>854</v>
      </c>
    </row>
    <row r="104" spans="1:9" ht="14.25" customHeight="1" x14ac:dyDescent="0.25">
      <c r="A104" s="32" t="s">
        <v>20</v>
      </c>
      <c r="B104" s="9">
        <v>100</v>
      </c>
      <c r="C104" s="38">
        <v>178</v>
      </c>
      <c r="D104" s="9">
        <v>108</v>
      </c>
      <c r="E104" s="38">
        <v>197</v>
      </c>
      <c r="F104" s="9">
        <v>545</v>
      </c>
      <c r="G104" s="56">
        <f t="shared" si="43"/>
        <v>1128</v>
      </c>
      <c r="H104" s="38">
        <v>38</v>
      </c>
      <c r="I104" s="40">
        <v>1166</v>
      </c>
    </row>
    <row r="105" spans="1:9" ht="14.25" customHeight="1" x14ac:dyDescent="0.25">
      <c r="A105" s="32" t="s">
        <v>21</v>
      </c>
      <c r="B105" s="9">
        <v>150</v>
      </c>
      <c r="C105" s="38">
        <v>132</v>
      </c>
      <c r="D105" s="9">
        <v>82</v>
      </c>
      <c r="E105" s="38">
        <v>145</v>
      </c>
      <c r="F105" s="9">
        <v>358</v>
      </c>
      <c r="G105" s="56">
        <f t="shared" si="43"/>
        <v>867</v>
      </c>
      <c r="H105" s="38">
        <v>46</v>
      </c>
      <c r="I105" s="40">
        <v>913</v>
      </c>
    </row>
    <row r="106" spans="1:9" ht="14.25" customHeight="1" x14ac:dyDescent="0.25">
      <c r="A106" s="32" t="s">
        <v>22</v>
      </c>
      <c r="B106" s="9">
        <v>3094</v>
      </c>
      <c r="C106" s="38">
        <v>4059</v>
      </c>
      <c r="D106" s="9">
        <v>2648</v>
      </c>
      <c r="E106" s="38">
        <v>4634</v>
      </c>
      <c r="F106" s="9">
        <v>9351</v>
      </c>
      <c r="G106" s="56">
        <f t="shared" si="43"/>
        <v>23786</v>
      </c>
      <c r="H106" s="38">
        <v>714</v>
      </c>
      <c r="I106" s="40">
        <v>24500</v>
      </c>
    </row>
    <row r="107" spans="1:9" ht="14.25" customHeight="1" x14ac:dyDescent="0.25">
      <c r="A107" s="32" t="s">
        <v>23</v>
      </c>
      <c r="B107" s="9">
        <v>1123</v>
      </c>
      <c r="C107" s="38">
        <v>1055</v>
      </c>
      <c r="D107" s="9">
        <v>581</v>
      </c>
      <c r="E107" s="38">
        <v>979</v>
      </c>
      <c r="F107" s="9">
        <v>2026</v>
      </c>
      <c r="G107" s="56">
        <f t="shared" si="43"/>
        <v>5764</v>
      </c>
      <c r="H107" s="38">
        <v>158</v>
      </c>
      <c r="I107" s="40">
        <v>5922</v>
      </c>
    </row>
    <row r="108" spans="1:9" ht="18" customHeight="1" x14ac:dyDescent="0.25">
      <c r="A108" s="15" t="s">
        <v>83</v>
      </c>
      <c r="B108" s="58">
        <f>B101+B102+B103+B104+B105+B106+B107</f>
        <v>4979</v>
      </c>
      <c r="C108" s="58">
        <f t="shared" ref="C108" si="44">C101+C102+C103+C104+C105+C106+C107</f>
        <v>6089</v>
      </c>
      <c r="D108" s="58">
        <f t="shared" ref="D108" si="45">D101+D102+D103+D104+D105+D106+D107</f>
        <v>3810</v>
      </c>
      <c r="E108" s="58">
        <f t="shared" ref="E108" si="46">E101+E102+E103+E104+E105+E106+E107</f>
        <v>6698</v>
      </c>
      <c r="F108" s="58">
        <f t="shared" ref="F108" si="47">F101+F102+F103+F104+F105+F106+F107</f>
        <v>14741</v>
      </c>
      <c r="G108" s="58">
        <f t="shared" ref="G108" si="48">G101+G102+G103+G104+G105+G106+G107</f>
        <v>36317</v>
      </c>
      <c r="H108" s="58">
        <f t="shared" ref="H108" si="49">H101+H102+H103+H104+H105+H106+H107</f>
        <v>1129</v>
      </c>
      <c r="I108" s="40">
        <v>37446</v>
      </c>
    </row>
    <row r="109" spans="1:9" ht="12.75" customHeight="1" x14ac:dyDescent="0.25">
      <c r="A109" s="32" t="s">
        <v>12</v>
      </c>
      <c r="B109" s="9">
        <v>5</v>
      </c>
      <c r="C109" s="38">
        <v>1</v>
      </c>
      <c r="D109" s="9">
        <v>0</v>
      </c>
      <c r="E109" s="38">
        <v>0</v>
      </c>
      <c r="F109" s="9">
        <v>1</v>
      </c>
      <c r="G109" s="56">
        <f>B109+C109+D109+E109+F109</f>
        <v>7</v>
      </c>
      <c r="H109" s="38">
        <v>25</v>
      </c>
      <c r="I109" s="40">
        <v>32</v>
      </c>
    </row>
    <row r="110" spans="1:9" ht="16.5" customHeight="1" x14ac:dyDescent="0.25">
      <c r="A110" s="142" t="s">
        <v>13</v>
      </c>
      <c r="B110" s="58">
        <f>B108+B109</f>
        <v>4984</v>
      </c>
      <c r="C110" s="58">
        <f t="shared" ref="C110" si="50">C108+C109</f>
        <v>6090</v>
      </c>
      <c r="D110" s="58">
        <f t="shared" ref="D110" si="51">D108+D109</f>
        <v>3810</v>
      </c>
      <c r="E110" s="58">
        <f t="shared" ref="E110" si="52">E108+E109</f>
        <v>6698</v>
      </c>
      <c r="F110" s="58">
        <f t="shared" ref="F110" si="53">F108+F109</f>
        <v>14742</v>
      </c>
      <c r="G110" s="58">
        <f t="shared" ref="G110" si="54">G108+G109</f>
        <v>36324</v>
      </c>
      <c r="H110" s="58">
        <f t="shared" ref="H110" si="55">H108+H109</f>
        <v>1154</v>
      </c>
      <c r="I110" s="40">
        <v>37478.000000000582</v>
      </c>
    </row>
    <row r="111" spans="1:9" ht="12.75" customHeight="1" x14ac:dyDescent="0.25">
      <c r="A111" s="11" t="s">
        <v>265</v>
      </c>
      <c r="B111" s="11"/>
      <c r="C111" s="11"/>
      <c r="D111" s="11"/>
      <c r="E111" s="11"/>
      <c r="F111" s="11"/>
    </row>
    <row r="112" spans="1:9" ht="12.75" customHeight="1" x14ac:dyDescent="0.25">
      <c r="A112" s="267" t="s">
        <v>132</v>
      </c>
      <c r="B112" s="267"/>
      <c r="C112" s="267"/>
      <c r="D112" s="267"/>
      <c r="E112" s="267"/>
      <c r="F112" s="267"/>
      <c r="G112" s="148"/>
    </row>
    <row r="116" ht="15" customHeight="1" x14ac:dyDescent="0.25"/>
    <row r="117" ht="16.5" customHeight="1" x14ac:dyDescent="0.25"/>
    <row r="119" ht="15" customHeight="1" x14ac:dyDescent="0.25"/>
    <row r="120" ht="75" customHeight="1" x14ac:dyDescent="0.25"/>
    <row r="138" ht="15" customHeight="1" x14ac:dyDescent="0.25"/>
    <row r="139" ht="75" customHeight="1" x14ac:dyDescent="0.25"/>
  </sheetData>
  <mergeCells count="14">
    <mergeCell ref="A112:F112"/>
    <mergeCell ref="A96:F96"/>
    <mergeCell ref="A80:F80"/>
    <mergeCell ref="A64:F64"/>
    <mergeCell ref="A48:F48"/>
    <mergeCell ref="A67:I67"/>
    <mergeCell ref="A83:I83"/>
    <mergeCell ref="A99:I99"/>
    <mergeCell ref="A3:I3"/>
    <mergeCell ref="A19:I19"/>
    <mergeCell ref="A35:I35"/>
    <mergeCell ref="A51:I51"/>
    <mergeCell ref="A32:F32"/>
    <mergeCell ref="A16:F16"/>
  </mergeCells>
  <pageMargins left="0.70866141732283472" right="0.70866141732283472" top="0.74803149606299213" bottom="0.74803149606299213" header="0.31496062992125984" footer="0.31496062992125984"/>
  <pageSetup paperSize="9" scale="51" fitToHeight="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workbookViewId="0">
      <selection activeCell="A3" sqref="A3:G3"/>
    </sheetView>
  </sheetViews>
  <sheetFormatPr baseColWidth="10" defaultRowHeight="15" x14ac:dyDescent="0.25"/>
  <cols>
    <col min="1" max="1" width="37" style="107" customWidth="1"/>
    <col min="2" max="7" width="12.42578125" style="107" customWidth="1"/>
    <col min="8" max="15" width="11.42578125" style="98"/>
    <col min="16" max="16384" width="11.42578125" style="99"/>
  </cols>
  <sheetData>
    <row r="1" spans="1:14" ht="15" customHeight="1" x14ac:dyDescent="0.25">
      <c r="A1" s="185" t="s">
        <v>278</v>
      </c>
    </row>
    <row r="2" spans="1:14" ht="15.75" customHeight="1" x14ac:dyDescent="0.25"/>
    <row r="3" spans="1:14" ht="15" customHeight="1" x14ac:dyDescent="0.25">
      <c r="A3" s="277" t="s">
        <v>72</v>
      </c>
      <c r="B3" s="277"/>
      <c r="C3" s="277"/>
      <c r="D3" s="277"/>
      <c r="E3" s="277"/>
      <c r="F3" s="277"/>
      <c r="G3" s="277"/>
    </row>
    <row r="4" spans="1:14" ht="24.75" customHeight="1" x14ac:dyDescent="0.25">
      <c r="A4" s="281" t="s">
        <v>108</v>
      </c>
      <c r="B4" s="278" t="s">
        <v>77</v>
      </c>
      <c r="C4" s="279"/>
      <c r="D4" s="279"/>
      <c r="E4" s="279"/>
      <c r="F4" s="280"/>
      <c r="G4" s="283" t="s">
        <v>107</v>
      </c>
    </row>
    <row r="5" spans="1:14" ht="22.5" x14ac:dyDescent="0.25">
      <c r="A5" s="282"/>
      <c r="B5" s="37" t="s">
        <v>74</v>
      </c>
      <c r="C5" s="31" t="s">
        <v>75</v>
      </c>
      <c r="D5" s="37" t="s">
        <v>76</v>
      </c>
      <c r="E5" s="37" t="s">
        <v>83</v>
      </c>
      <c r="F5" s="31" t="s">
        <v>12</v>
      </c>
      <c r="G5" s="284"/>
    </row>
    <row r="6" spans="1:14" x14ac:dyDescent="0.25">
      <c r="A6" s="32" t="s">
        <v>16</v>
      </c>
      <c r="B6" s="56">
        <v>33573</v>
      </c>
      <c r="C6" s="57">
        <v>74</v>
      </c>
      <c r="D6" s="56">
        <v>272</v>
      </c>
      <c r="E6" s="56">
        <v>33919</v>
      </c>
      <c r="F6" s="57">
        <v>709</v>
      </c>
      <c r="G6" s="58">
        <v>34628</v>
      </c>
      <c r="I6" s="232"/>
      <c r="J6" s="232"/>
      <c r="K6" s="232"/>
      <c r="L6" s="232"/>
      <c r="M6" s="232"/>
      <c r="N6" s="232"/>
    </row>
    <row r="7" spans="1:14" ht="15" customHeight="1" x14ac:dyDescent="0.25">
      <c r="A7" s="32" t="s">
        <v>18</v>
      </c>
      <c r="B7" s="56">
        <v>57054</v>
      </c>
      <c r="C7" s="57">
        <v>1724</v>
      </c>
      <c r="D7" s="56">
        <v>1656</v>
      </c>
      <c r="E7" s="56">
        <v>60434</v>
      </c>
      <c r="F7" s="57">
        <v>1263</v>
      </c>
      <c r="G7" s="58">
        <v>61697</v>
      </c>
      <c r="I7" s="232"/>
      <c r="J7" s="232"/>
      <c r="K7" s="232"/>
      <c r="L7" s="232"/>
      <c r="M7" s="232"/>
      <c r="N7" s="232"/>
    </row>
    <row r="8" spans="1:14" ht="15" customHeight="1" x14ac:dyDescent="0.25">
      <c r="A8" s="32" t="s">
        <v>19</v>
      </c>
      <c r="B8" s="56">
        <v>5771</v>
      </c>
      <c r="C8" s="57">
        <v>48</v>
      </c>
      <c r="D8" s="56">
        <v>82</v>
      </c>
      <c r="E8" s="56">
        <v>5901</v>
      </c>
      <c r="F8" s="57">
        <v>193</v>
      </c>
      <c r="G8" s="58">
        <v>6094</v>
      </c>
      <c r="I8" s="232"/>
      <c r="J8" s="232"/>
      <c r="K8" s="232"/>
      <c r="L8" s="232"/>
      <c r="M8" s="232"/>
      <c r="N8" s="232"/>
    </row>
    <row r="9" spans="1:14" ht="24" customHeight="1" x14ac:dyDescent="0.25">
      <c r="A9" s="32" t="s">
        <v>20</v>
      </c>
      <c r="B9" s="56">
        <v>28837</v>
      </c>
      <c r="C9" s="57">
        <v>2106</v>
      </c>
      <c r="D9" s="56">
        <v>1199</v>
      </c>
      <c r="E9" s="56">
        <v>32142</v>
      </c>
      <c r="F9" s="57">
        <v>434</v>
      </c>
      <c r="G9" s="58">
        <v>32576</v>
      </c>
      <c r="I9" s="232"/>
      <c r="J9" s="232"/>
      <c r="K9" s="232"/>
      <c r="L9" s="232"/>
      <c r="M9" s="232"/>
      <c r="N9" s="232"/>
    </row>
    <row r="10" spans="1:14" x14ac:dyDescent="0.25">
      <c r="A10" s="32" t="s">
        <v>21</v>
      </c>
      <c r="B10" s="56">
        <v>7742</v>
      </c>
      <c r="C10" s="57">
        <v>24</v>
      </c>
      <c r="D10" s="56">
        <v>211</v>
      </c>
      <c r="E10" s="56">
        <v>7977</v>
      </c>
      <c r="F10" s="57">
        <v>229</v>
      </c>
      <c r="G10" s="58">
        <v>8206</v>
      </c>
      <c r="I10" s="232"/>
      <c r="J10" s="232"/>
      <c r="K10" s="232"/>
      <c r="L10" s="232"/>
      <c r="M10" s="232"/>
      <c r="N10" s="232"/>
    </row>
    <row r="11" spans="1:14" x14ac:dyDescent="0.25">
      <c r="A11" s="41" t="s">
        <v>22</v>
      </c>
      <c r="B11" s="60">
        <v>192505</v>
      </c>
      <c r="C11" s="61">
        <v>29321</v>
      </c>
      <c r="D11" s="60">
        <v>14805</v>
      </c>
      <c r="E11" s="60">
        <v>236631</v>
      </c>
      <c r="F11" s="61">
        <v>6861</v>
      </c>
      <c r="G11" s="141">
        <v>243492</v>
      </c>
      <c r="I11" s="232"/>
      <c r="J11" s="232"/>
      <c r="K11" s="232"/>
      <c r="L11" s="232"/>
      <c r="M11" s="232"/>
      <c r="N11" s="232"/>
    </row>
    <row r="12" spans="1:14" ht="11.25" customHeight="1" x14ac:dyDescent="0.25">
      <c r="A12" s="42" t="s">
        <v>78</v>
      </c>
      <c r="B12" s="62">
        <v>39969</v>
      </c>
      <c r="C12" s="63">
        <v>2691</v>
      </c>
      <c r="D12" s="62">
        <v>2527</v>
      </c>
      <c r="E12" s="62">
        <v>45187</v>
      </c>
      <c r="F12" s="63">
        <v>1541</v>
      </c>
      <c r="G12" s="62">
        <v>46728</v>
      </c>
      <c r="I12" s="232"/>
      <c r="J12" s="232"/>
      <c r="K12" s="232"/>
      <c r="L12" s="232"/>
      <c r="M12" s="232"/>
      <c r="N12" s="232"/>
    </row>
    <row r="13" spans="1:14" ht="11.25" customHeight="1" x14ac:dyDescent="0.25">
      <c r="A13" s="43" t="s">
        <v>79</v>
      </c>
      <c r="B13" s="64">
        <v>126081</v>
      </c>
      <c r="C13" s="65">
        <v>25513</v>
      </c>
      <c r="D13" s="64">
        <v>11480</v>
      </c>
      <c r="E13" s="64">
        <v>163074</v>
      </c>
      <c r="F13" s="65">
        <v>4666</v>
      </c>
      <c r="G13" s="64">
        <v>167740</v>
      </c>
      <c r="I13" s="232"/>
      <c r="J13" s="232"/>
      <c r="K13" s="232"/>
      <c r="L13" s="232"/>
      <c r="M13" s="232"/>
      <c r="N13" s="232"/>
    </row>
    <row r="14" spans="1:14" x14ac:dyDescent="0.25">
      <c r="A14" s="32" t="s">
        <v>23</v>
      </c>
      <c r="B14" s="56">
        <v>100608</v>
      </c>
      <c r="C14" s="57">
        <v>10912</v>
      </c>
      <c r="D14" s="56">
        <v>5142</v>
      </c>
      <c r="E14" s="56">
        <v>116662</v>
      </c>
      <c r="F14" s="57">
        <v>2951</v>
      </c>
      <c r="G14" s="58">
        <v>119603</v>
      </c>
      <c r="I14" s="232"/>
      <c r="J14" s="232"/>
      <c r="K14" s="232"/>
      <c r="L14" s="232"/>
      <c r="M14" s="232"/>
      <c r="N14" s="232"/>
    </row>
    <row r="15" spans="1:14" x14ac:dyDescent="0.25">
      <c r="A15" s="15" t="s">
        <v>83</v>
      </c>
      <c r="B15" s="58">
        <v>426090</v>
      </c>
      <c r="C15" s="58">
        <v>44209</v>
      </c>
      <c r="D15" s="58">
        <v>23367</v>
      </c>
      <c r="E15" s="58">
        <v>493666</v>
      </c>
      <c r="F15" s="58">
        <v>12640</v>
      </c>
      <c r="G15" s="58">
        <v>506296</v>
      </c>
      <c r="I15" s="232"/>
      <c r="J15" s="232"/>
      <c r="K15" s="232"/>
      <c r="L15" s="232"/>
      <c r="M15" s="232"/>
      <c r="N15" s="232"/>
    </row>
    <row r="16" spans="1:14" x14ac:dyDescent="0.25">
      <c r="A16" s="32" t="s">
        <v>12</v>
      </c>
      <c r="B16" s="56">
        <v>699</v>
      </c>
      <c r="C16" s="57">
        <v>47</v>
      </c>
      <c r="D16" s="56">
        <v>26</v>
      </c>
      <c r="E16" s="56">
        <v>772</v>
      </c>
      <c r="F16" s="57">
        <v>866</v>
      </c>
      <c r="G16" s="58">
        <v>1638</v>
      </c>
      <c r="I16" s="232"/>
      <c r="J16" s="232"/>
      <c r="K16" s="232"/>
      <c r="L16" s="232"/>
      <c r="M16" s="232"/>
      <c r="N16" s="232"/>
    </row>
    <row r="17" spans="1:14" ht="20.25" customHeight="1" x14ac:dyDescent="0.25">
      <c r="A17" s="39" t="s">
        <v>13</v>
      </c>
      <c r="B17" s="58">
        <v>426789</v>
      </c>
      <c r="C17" s="59">
        <v>44256</v>
      </c>
      <c r="D17" s="58">
        <v>23393</v>
      </c>
      <c r="E17" s="58">
        <v>494438</v>
      </c>
      <c r="F17" s="59">
        <v>13506</v>
      </c>
      <c r="G17" s="58">
        <v>507934</v>
      </c>
      <c r="I17" s="232"/>
      <c r="J17" s="232"/>
      <c r="K17" s="232"/>
      <c r="L17" s="232"/>
      <c r="M17" s="232"/>
      <c r="N17" s="232"/>
    </row>
    <row r="18" spans="1:14" x14ac:dyDescent="0.25">
      <c r="A18" s="11" t="s">
        <v>112</v>
      </c>
    </row>
    <row r="19" spans="1:14" ht="12.75" customHeight="1" x14ac:dyDescent="0.25">
      <c r="A19" s="267" t="s">
        <v>132</v>
      </c>
      <c r="B19" s="267"/>
      <c r="C19" s="267"/>
      <c r="D19" s="267"/>
      <c r="E19" s="267"/>
      <c r="F19" s="267"/>
      <c r="G19" s="267"/>
    </row>
    <row r="20" spans="1:14" x14ac:dyDescent="0.25">
      <c r="B20" s="143"/>
      <c r="C20" s="143"/>
      <c r="D20" s="143"/>
      <c r="E20" s="143"/>
      <c r="F20" s="143"/>
      <c r="G20" s="143"/>
    </row>
    <row r="22" spans="1:14" x14ac:dyDescent="0.25">
      <c r="A22" s="277" t="s">
        <v>64</v>
      </c>
      <c r="B22" s="277"/>
      <c r="C22" s="277"/>
      <c r="D22" s="277"/>
      <c r="E22" s="277"/>
      <c r="F22" s="277"/>
      <c r="G22" s="277"/>
    </row>
    <row r="23" spans="1:14" ht="23.25" customHeight="1" x14ac:dyDescent="0.25">
      <c r="A23" s="281" t="s">
        <v>108</v>
      </c>
      <c r="B23" s="278" t="s">
        <v>77</v>
      </c>
      <c r="C23" s="279"/>
      <c r="D23" s="279"/>
      <c r="E23" s="279"/>
      <c r="F23" s="280"/>
      <c r="G23" s="283" t="s">
        <v>107</v>
      </c>
    </row>
    <row r="24" spans="1:14" ht="22.5" x14ac:dyDescent="0.25">
      <c r="A24" s="282"/>
      <c r="B24" s="37" t="s">
        <v>74</v>
      </c>
      <c r="C24" s="31" t="s">
        <v>75</v>
      </c>
      <c r="D24" s="37" t="s">
        <v>76</v>
      </c>
      <c r="E24" s="37" t="s">
        <v>83</v>
      </c>
      <c r="F24" s="31" t="s">
        <v>12</v>
      </c>
      <c r="G24" s="284"/>
    </row>
    <row r="25" spans="1:14" x14ac:dyDescent="0.25">
      <c r="A25" s="32" t="s">
        <v>16</v>
      </c>
      <c r="B25" s="56">
        <v>12678</v>
      </c>
      <c r="C25" s="57">
        <v>16</v>
      </c>
      <c r="D25" s="56">
        <v>18</v>
      </c>
      <c r="E25" s="56">
        <f>B25+C25+D25</f>
        <v>12712</v>
      </c>
      <c r="F25" s="57">
        <v>359</v>
      </c>
      <c r="G25" s="58">
        <v>13071</v>
      </c>
    </row>
    <row r="26" spans="1:14" x14ac:dyDescent="0.25">
      <c r="A26" s="32" t="s">
        <v>18</v>
      </c>
      <c r="B26" s="56">
        <v>26167</v>
      </c>
      <c r="C26" s="57">
        <v>389</v>
      </c>
      <c r="D26" s="56">
        <v>233</v>
      </c>
      <c r="E26" s="56">
        <f t="shared" ref="E26:E35" si="0">B26+C26+D26</f>
        <v>26789</v>
      </c>
      <c r="F26" s="57">
        <v>564</v>
      </c>
      <c r="G26" s="58">
        <v>27353</v>
      </c>
    </row>
    <row r="27" spans="1:14" x14ac:dyDescent="0.25">
      <c r="A27" s="32" t="s">
        <v>19</v>
      </c>
      <c r="B27" s="56">
        <v>3030</v>
      </c>
      <c r="C27" s="57">
        <v>20</v>
      </c>
      <c r="D27" s="56">
        <v>38</v>
      </c>
      <c r="E27" s="56">
        <f t="shared" si="0"/>
        <v>3088</v>
      </c>
      <c r="F27" s="57">
        <v>122</v>
      </c>
      <c r="G27" s="58">
        <v>3210</v>
      </c>
    </row>
    <row r="28" spans="1:14" ht="22.5" x14ac:dyDescent="0.25">
      <c r="A28" s="32" t="s">
        <v>20</v>
      </c>
      <c r="B28" s="56">
        <v>9223</v>
      </c>
      <c r="C28" s="57">
        <v>438</v>
      </c>
      <c r="D28" s="56">
        <v>473</v>
      </c>
      <c r="E28" s="56">
        <f t="shared" si="0"/>
        <v>10134</v>
      </c>
      <c r="F28" s="57">
        <v>211</v>
      </c>
      <c r="G28" s="58">
        <v>10345</v>
      </c>
    </row>
    <row r="29" spans="1:14" x14ac:dyDescent="0.25">
      <c r="A29" s="32" t="s">
        <v>21</v>
      </c>
      <c r="B29" s="56">
        <v>3218</v>
      </c>
      <c r="C29" s="57">
        <v>6</v>
      </c>
      <c r="D29" s="56">
        <v>121</v>
      </c>
      <c r="E29" s="56">
        <f t="shared" si="0"/>
        <v>3345</v>
      </c>
      <c r="F29" s="57">
        <v>119</v>
      </c>
      <c r="G29" s="58">
        <v>3464</v>
      </c>
    </row>
    <row r="30" spans="1:14" x14ac:dyDescent="0.25">
      <c r="A30" s="41" t="s">
        <v>22</v>
      </c>
      <c r="B30" s="60">
        <v>92817</v>
      </c>
      <c r="C30" s="61">
        <v>13624</v>
      </c>
      <c r="D30" s="60">
        <v>9299</v>
      </c>
      <c r="E30" s="56">
        <f t="shared" si="0"/>
        <v>115740</v>
      </c>
      <c r="F30" s="61">
        <v>4453</v>
      </c>
      <c r="G30" s="141">
        <v>120193</v>
      </c>
    </row>
    <row r="31" spans="1:14" ht="14.25" customHeight="1" x14ac:dyDescent="0.25">
      <c r="A31" s="42" t="s">
        <v>78</v>
      </c>
      <c r="B31" s="62">
        <v>18780</v>
      </c>
      <c r="C31" s="63">
        <v>970</v>
      </c>
      <c r="D31" s="62">
        <v>1344</v>
      </c>
      <c r="E31" s="56">
        <f t="shared" si="0"/>
        <v>21094</v>
      </c>
      <c r="F31" s="63">
        <v>928</v>
      </c>
      <c r="G31" s="62">
        <v>22022</v>
      </c>
    </row>
    <row r="32" spans="1:14" ht="14.25" customHeight="1" x14ac:dyDescent="0.25">
      <c r="A32" s="43" t="s">
        <v>79</v>
      </c>
      <c r="B32" s="64">
        <v>64482</v>
      </c>
      <c r="C32" s="65">
        <v>12465</v>
      </c>
      <c r="D32" s="64">
        <v>7485</v>
      </c>
      <c r="E32" s="56">
        <f t="shared" si="0"/>
        <v>84432</v>
      </c>
      <c r="F32" s="65">
        <v>3151</v>
      </c>
      <c r="G32" s="64">
        <v>87583</v>
      </c>
    </row>
    <row r="33" spans="1:7" x14ac:dyDescent="0.25">
      <c r="A33" s="32" t="s">
        <v>23</v>
      </c>
      <c r="B33" s="56">
        <v>50321</v>
      </c>
      <c r="C33" s="57">
        <v>4846</v>
      </c>
      <c r="D33" s="56">
        <v>3121</v>
      </c>
      <c r="E33" s="56">
        <f t="shared" si="0"/>
        <v>58288</v>
      </c>
      <c r="F33" s="57">
        <v>2173</v>
      </c>
      <c r="G33" s="58">
        <v>60461</v>
      </c>
    </row>
    <row r="34" spans="1:7" x14ac:dyDescent="0.25">
      <c r="A34" s="15" t="s">
        <v>83</v>
      </c>
      <c r="B34" s="58">
        <f>B25+B26+B27+B28+B29+B30+B33</f>
        <v>197454</v>
      </c>
      <c r="C34" s="58">
        <f t="shared" ref="C34:G34" si="1">C25+C26+C27+C28+C29+C30+C33</f>
        <v>19339</v>
      </c>
      <c r="D34" s="58">
        <f t="shared" si="1"/>
        <v>13303</v>
      </c>
      <c r="E34" s="58">
        <f t="shared" si="1"/>
        <v>230096</v>
      </c>
      <c r="F34" s="58">
        <f t="shared" si="1"/>
        <v>8001</v>
      </c>
      <c r="G34" s="58">
        <f t="shared" si="1"/>
        <v>238097</v>
      </c>
    </row>
    <row r="35" spans="1:7" ht="17.25" customHeight="1" x14ac:dyDescent="0.25">
      <c r="A35" s="32" t="s">
        <v>12</v>
      </c>
      <c r="B35" s="56">
        <v>285</v>
      </c>
      <c r="C35" s="57">
        <v>23</v>
      </c>
      <c r="D35" s="56">
        <v>26</v>
      </c>
      <c r="E35" s="56">
        <f t="shared" si="0"/>
        <v>334</v>
      </c>
      <c r="F35" s="57">
        <v>706</v>
      </c>
      <c r="G35" s="58">
        <v>1040</v>
      </c>
    </row>
    <row r="36" spans="1:7" x14ac:dyDescent="0.25">
      <c r="A36" s="142" t="s">
        <v>13</v>
      </c>
      <c r="B36" s="58">
        <f>B34+B35</f>
        <v>197739</v>
      </c>
      <c r="C36" s="58">
        <f t="shared" ref="C36:G36" si="2">C34+C35</f>
        <v>19362</v>
      </c>
      <c r="D36" s="58">
        <f t="shared" si="2"/>
        <v>13329</v>
      </c>
      <c r="E36" s="58">
        <f t="shared" si="2"/>
        <v>230430</v>
      </c>
      <c r="F36" s="58">
        <f t="shared" si="2"/>
        <v>8707</v>
      </c>
      <c r="G36" s="58">
        <f t="shared" si="2"/>
        <v>239137</v>
      </c>
    </row>
    <row r="37" spans="1:7" x14ac:dyDescent="0.25">
      <c r="A37" s="11" t="s">
        <v>260</v>
      </c>
    </row>
    <row r="38" spans="1:7" ht="14.25" customHeight="1" x14ac:dyDescent="0.25">
      <c r="A38" s="267" t="s">
        <v>132</v>
      </c>
      <c r="B38" s="267"/>
      <c r="C38" s="267"/>
      <c r="D38" s="267"/>
      <c r="E38" s="267"/>
      <c r="F38" s="267"/>
      <c r="G38" s="267"/>
    </row>
    <row r="39" spans="1:7" x14ac:dyDescent="0.25">
      <c r="A39" s="35"/>
    </row>
    <row r="41" spans="1:7" ht="15" customHeight="1" x14ac:dyDescent="0.25">
      <c r="A41" s="277" t="s">
        <v>65</v>
      </c>
      <c r="B41" s="277"/>
      <c r="C41" s="277"/>
      <c r="D41" s="277"/>
      <c r="E41" s="277"/>
      <c r="F41" s="277"/>
      <c r="G41" s="277"/>
    </row>
    <row r="42" spans="1:7" ht="26.25" customHeight="1" x14ac:dyDescent="0.25">
      <c r="A42" s="281" t="s">
        <v>108</v>
      </c>
      <c r="B42" s="278" t="s">
        <v>77</v>
      </c>
      <c r="C42" s="279"/>
      <c r="D42" s="279"/>
      <c r="E42" s="279"/>
      <c r="F42" s="280"/>
      <c r="G42" s="283" t="s">
        <v>107</v>
      </c>
    </row>
    <row r="43" spans="1:7" ht="22.5" x14ac:dyDescent="0.25">
      <c r="A43" s="282"/>
      <c r="B43" s="37" t="s">
        <v>74</v>
      </c>
      <c r="C43" s="31" t="s">
        <v>75</v>
      </c>
      <c r="D43" s="37" t="s">
        <v>76</v>
      </c>
      <c r="E43" s="37" t="s">
        <v>83</v>
      </c>
      <c r="F43" s="31" t="s">
        <v>12</v>
      </c>
      <c r="G43" s="284"/>
    </row>
    <row r="44" spans="1:7" x14ac:dyDescent="0.25">
      <c r="A44" s="32" t="s">
        <v>16</v>
      </c>
      <c r="B44" s="56">
        <v>9240</v>
      </c>
      <c r="C44" s="57">
        <v>8</v>
      </c>
      <c r="D44" s="56">
        <v>22</v>
      </c>
      <c r="E44" s="56">
        <f>B44+C44+D44</f>
        <v>9270</v>
      </c>
      <c r="F44" s="57">
        <v>72</v>
      </c>
      <c r="G44" s="58">
        <v>9342</v>
      </c>
    </row>
    <row r="45" spans="1:7" x14ac:dyDescent="0.25">
      <c r="A45" s="32" t="s">
        <v>18</v>
      </c>
      <c r="B45" s="56">
        <v>12958</v>
      </c>
      <c r="C45" s="57">
        <v>438</v>
      </c>
      <c r="D45" s="56">
        <v>106</v>
      </c>
      <c r="E45" s="56">
        <f t="shared" ref="E45:E52" si="3">B45+C45+D45</f>
        <v>13502</v>
      </c>
      <c r="F45" s="57">
        <v>265</v>
      </c>
      <c r="G45" s="58">
        <v>13767</v>
      </c>
    </row>
    <row r="46" spans="1:7" x14ac:dyDescent="0.25">
      <c r="A46" s="32" t="s">
        <v>19</v>
      </c>
      <c r="B46" s="56">
        <v>1240</v>
      </c>
      <c r="C46" s="57">
        <v>11</v>
      </c>
      <c r="D46" s="56">
        <v>15</v>
      </c>
      <c r="E46" s="56">
        <f t="shared" si="3"/>
        <v>1266</v>
      </c>
      <c r="F46" s="57">
        <v>7</v>
      </c>
      <c r="G46" s="58">
        <v>1273</v>
      </c>
    </row>
    <row r="47" spans="1:7" ht="22.5" x14ac:dyDescent="0.25">
      <c r="A47" s="32" t="s">
        <v>20</v>
      </c>
      <c r="B47" s="56">
        <v>8986</v>
      </c>
      <c r="C47" s="57">
        <v>662</v>
      </c>
      <c r="D47" s="56">
        <v>259</v>
      </c>
      <c r="E47" s="56">
        <f t="shared" si="3"/>
        <v>9907</v>
      </c>
      <c r="F47" s="57">
        <v>69</v>
      </c>
      <c r="G47" s="58">
        <v>9976</v>
      </c>
    </row>
    <row r="48" spans="1:7" x14ac:dyDescent="0.25">
      <c r="A48" s="32" t="s">
        <v>21</v>
      </c>
      <c r="B48" s="56">
        <v>2101</v>
      </c>
      <c r="C48" s="57">
        <v>6</v>
      </c>
      <c r="D48" s="56">
        <v>6</v>
      </c>
      <c r="E48" s="56">
        <f t="shared" si="3"/>
        <v>2113</v>
      </c>
      <c r="F48" s="57">
        <v>19</v>
      </c>
      <c r="G48" s="58">
        <v>2132</v>
      </c>
    </row>
    <row r="49" spans="1:7" x14ac:dyDescent="0.25">
      <c r="A49" s="41" t="s">
        <v>22</v>
      </c>
      <c r="B49" s="60">
        <v>48017</v>
      </c>
      <c r="C49" s="61">
        <v>6318</v>
      </c>
      <c r="D49" s="60">
        <v>1910</v>
      </c>
      <c r="E49" s="56">
        <f t="shared" si="3"/>
        <v>56245</v>
      </c>
      <c r="F49" s="61">
        <v>313</v>
      </c>
      <c r="G49" s="141">
        <v>56558</v>
      </c>
    </row>
    <row r="50" spans="1:7" x14ac:dyDescent="0.25">
      <c r="A50" s="42" t="s">
        <v>78</v>
      </c>
      <c r="B50" s="62">
        <v>9605</v>
      </c>
      <c r="C50" s="63">
        <v>250</v>
      </c>
      <c r="D50" s="62">
        <v>116</v>
      </c>
      <c r="E50" s="56">
        <f t="shared" si="3"/>
        <v>9971</v>
      </c>
      <c r="F50" s="63">
        <v>68</v>
      </c>
      <c r="G50" s="62">
        <v>10039</v>
      </c>
    </row>
    <row r="51" spans="1:7" x14ac:dyDescent="0.25">
      <c r="A51" s="43" t="s">
        <v>79</v>
      </c>
      <c r="B51" s="64">
        <v>29687</v>
      </c>
      <c r="C51" s="65">
        <v>5544</v>
      </c>
      <c r="D51" s="64">
        <v>1649</v>
      </c>
      <c r="E51" s="56">
        <f t="shared" si="3"/>
        <v>36880</v>
      </c>
      <c r="F51" s="65">
        <v>211</v>
      </c>
      <c r="G51" s="64">
        <v>37091</v>
      </c>
    </row>
    <row r="52" spans="1:7" x14ac:dyDescent="0.25">
      <c r="A52" s="32" t="s">
        <v>23</v>
      </c>
      <c r="B52" s="56">
        <v>25573</v>
      </c>
      <c r="C52" s="57">
        <v>3356</v>
      </c>
      <c r="D52" s="56">
        <v>939</v>
      </c>
      <c r="E52" s="56">
        <f t="shared" si="3"/>
        <v>29868</v>
      </c>
      <c r="F52" s="57">
        <v>81</v>
      </c>
      <c r="G52" s="58">
        <v>29949</v>
      </c>
    </row>
    <row r="53" spans="1:7" x14ac:dyDescent="0.25">
      <c r="A53" s="15" t="s">
        <v>83</v>
      </c>
      <c r="B53" s="58">
        <f>B44+B45+B46+B47+B48+B49+B52</f>
        <v>108115</v>
      </c>
      <c r="C53" s="58">
        <f t="shared" ref="C53" si="4">C44+C45+C46+C47+C48+C49+C52</f>
        <v>10799</v>
      </c>
      <c r="D53" s="58">
        <f t="shared" ref="D53" si="5">D44+D45+D46+D47+D48+D49+D52</f>
        <v>3257</v>
      </c>
      <c r="E53" s="58">
        <f t="shared" ref="E53" si="6">E44+E45+E46+E47+E48+E49+E52</f>
        <v>122171</v>
      </c>
      <c r="F53" s="58">
        <f t="shared" ref="F53" si="7">F44+F45+F46+F47+F48+F49+F52</f>
        <v>826</v>
      </c>
      <c r="G53" s="58">
        <f t="shared" ref="G53" si="8">G44+G45+G46+G47+G48+G49+G52</f>
        <v>122997</v>
      </c>
    </row>
    <row r="54" spans="1:7" ht="17.25" customHeight="1" x14ac:dyDescent="0.25">
      <c r="A54" s="32" t="s">
        <v>12</v>
      </c>
      <c r="B54" s="56">
        <v>343</v>
      </c>
      <c r="C54" s="57">
        <v>15</v>
      </c>
      <c r="D54" s="56">
        <v>0</v>
      </c>
      <c r="E54" s="56">
        <f t="shared" ref="E54" si="9">B54+C54+D54</f>
        <v>358</v>
      </c>
      <c r="F54" s="57">
        <v>124</v>
      </c>
      <c r="G54" s="56">
        <v>482</v>
      </c>
    </row>
    <row r="55" spans="1:7" x14ac:dyDescent="0.25">
      <c r="A55" s="142" t="s">
        <v>13</v>
      </c>
      <c r="B55" s="58">
        <f>B53+B54</f>
        <v>108458</v>
      </c>
      <c r="C55" s="58">
        <f t="shared" ref="C55" si="10">C53+C54</f>
        <v>10814</v>
      </c>
      <c r="D55" s="58">
        <f t="shared" ref="D55" si="11">D53+D54</f>
        <v>3257</v>
      </c>
      <c r="E55" s="58">
        <f t="shared" ref="E55" si="12">E53+E54</f>
        <v>122529</v>
      </c>
      <c r="F55" s="58">
        <f t="shared" ref="F55" si="13">F53+F54</f>
        <v>950</v>
      </c>
      <c r="G55" s="58">
        <f t="shared" ref="G55" si="14">G53+G54</f>
        <v>123479</v>
      </c>
    </row>
    <row r="56" spans="1:7" x14ac:dyDescent="0.25">
      <c r="A56" s="11" t="s">
        <v>261</v>
      </c>
    </row>
    <row r="57" spans="1:7" ht="14.25" customHeight="1" x14ac:dyDescent="0.25">
      <c r="A57" s="267" t="s">
        <v>132</v>
      </c>
      <c r="B57" s="267"/>
      <c r="C57" s="267"/>
      <c r="D57" s="267"/>
      <c r="E57" s="267"/>
      <c r="F57" s="267"/>
      <c r="G57" s="267"/>
    </row>
    <row r="58" spans="1:7" ht="15" customHeight="1" x14ac:dyDescent="0.25">
      <c r="A58" s="35"/>
    </row>
    <row r="59" spans="1:7" ht="15" customHeight="1" x14ac:dyDescent="0.25"/>
    <row r="60" spans="1:7" ht="20.25" customHeight="1" x14ac:dyDescent="0.25">
      <c r="A60" s="277" t="s">
        <v>66</v>
      </c>
      <c r="B60" s="277"/>
      <c r="C60" s="277"/>
      <c r="D60" s="277"/>
      <c r="E60" s="277"/>
      <c r="F60" s="277"/>
      <c r="G60" s="277"/>
    </row>
    <row r="61" spans="1:7" ht="21" customHeight="1" x14ac:dyDescent="0.25">
      <c r="A61" s="281" t="s">
        <v>108</v>
      </c>
      <c r="B61" s="278" t="s">
        <v>77</v>
      </c>
      <c r="C61" s="279"/>
      <c r="D61" s="279"/>
      <c r="E61" s="279"/>
      <c r="F61" s="280"/>
      <c r="G61" s="283" t="s">
        <v>107</v>
      </c>
    </row>
    <row r="62" spans="1:7" ht="22.5" x14ac:dyDescent="0.25">
      <c r="A62" s="282"/>
      <c r="B62" s="37" t="s">
        <v>74</v>
      </c>
      <c r="C62" s="31" t="s">
        <v>75</v>
      </c>
      <c r="D62" s="37" t="s">
        <v>76</v>
      </c>
      <c r="E62" s="37" t="s">
        <v>83</v>
      </c>
      <c r="F62" s="31" t="s">
        <v>12</v>
      </c>
      <c r="G62" s="284"/>
    </row>
    <row r="63" spans="1:7" x14ac:dyDescent="0.25">
      <c r="A63" s="32" t="s">
        <v>16</v>
      </c>
      <c r="B63" s="56">
        <v>5869</v>
      </c>
      <c r="C63" s="57">
        <v>25</v>
      </c>
      <c r="D63" s="56">
        <v>25</v>
      </c>
      <c r="E63" s="56">
        <f>B63+C63+D63</f>
        <v>5919</v>
      </c>
      <c r="F63" s="57">
        <v>32</v>
      </c>
      <c r="G63" s="58">
        <v>5951</v>
      </c>
    </row>
    <row r="64" spans="1:7" x14ac:dyDescent="0.25">
      <c r="A64" s="32" t="s">
        <v>18</v>
      </c>
      <c r="B64" s="56">
        <v>9180</v>
      </c>
      <c r="C64" s="57">
        <v>198</v>
      </c>
      <c r="D64" s="56">
        <v>19</v>
      </c>
      <c r="E64" s="56">
        <f t="shared" ref="E64:E71" si="15">B64+C64+D64</f>
        <v>9397</v>
      </c>
      <c r="F64" s="57">
        <v>42</v>
      </c>
      <c r="G64" s="58">
        <v>9439</v>
      </c>
    </row>
    <row r="65" spans="1:7" x14ac:dyDescent="0.25">
      <c r="A65" s="32" t="s">
        <v>19</v>
      </c>
      <c r="B65" s="56">
        <v>642</v>
      </c>
      <c r="C65" s="57">
        <v>0</v>
      </c>
      <c r="D65" s="56">
        <v>6</v>
      </c>
      <c r="E65" s="56">
        <f t="shared" si="15"/>
        <v>648</v>
      </c>
      <c r="F65" s="57">
        <v>0</v>
      </c>
      <c r="G65" s="58">
        <v>648</v>
      </c>
    </row>
    <row r="66" spans="1:7" ht="22.5" x14ac:dyDescent="0.25">
      <c r="A66" s="32" t="s">
        <v>20</v>
      </c>
      <c r="B66" s="56">
        <v>7625</v>
      </c>
      <c r="C66" s="57">
        <v>754</v>
      </c>
      <c r="D66" s="56">
        <v>118</v>
      </c>
      <c r="E66" s="56">
        <f t="shared" si="15"/>
        <v>8497</v>
      </c>
      <c r="F66" s="57">
        <v>52</v>
      </c>
      <c r="G66" s="58">
        <v>8549</v>
      </c>
    </row>
    <row r="67" spans="1:7" x14ac:dyDescent="0.25">
      <c r="A67" s="32" t="s">
        <v>21</v>
      </c>
      <c r="B67" s="56">
        <v>1600</v>
      </c>
      <c r="C67" s="57">
        <v>8</v>
      </c>
      <c r="D67" s="56">
        <v>0</v>
      </c>
      <c r="E67" s="56">
        <f t="shared" si="15"/>
        <v>1608</v>
      </c>
      <c r="F67" s="57">
        <v>13</v>
      </c>
      <c r="G67" s="58">
        <v>1621</v>
      </c>
    </row>
    <row r="68" spans="1:7" x14ac:dyDescent="0.25">
      <c r="A68" s="41" t="s">
        <v>22</v>
      </c>
      <c r="B68" s="60">
        <v>33973</v>
      </c>
      <c r="C68" s="61">
        <v>5315</v>
      </c>
      <c r="D68" s="60">
        <v>406</v>
      </c>
      <c r="E68" s="56">
        <f t="shared" si="15"/>
        <v>39694</v>
      </c>
      <c r="F68" s="61">
        <v>340</v>
      </c>
      <c r="G68" s="141">
        <v>40034</v>
      </c>
    </row>
    <row r="69" spans="1:7" x14ac:dyDescent="0.25">
      <c r="A69" s="42" t="s">
        <v>78</v>
      </c>
      <c r="B69" s="62">
        <v>7337</v>
      </c>
      <c r="C69" s="63">
        <v>234</v>
      </c>
      <c r="D69" s="62">
        <v>9</v>
      </c>
      <c r="E69" s="56">
        <f t="shared" si="15"/>
        <v>7580</v>
      </c>
      <c r="F69" s="63">
        <v>67</v>
      </c>
      <c r="G69" s="62">
        <v>7647</v>
      </c>
    </row>
    <row r="70" spans="1:7" x14ac:dyDescent="0.25">
      <c r="A70" s="43" t="s">
        <v>79</v>
      </c>
      <c r="B70" s="64">
        <v>20881</v>
      </c>
      <c r="C70" s="65">
        <v>4781</v>
      </c>
      <c r="D70" s="64">
        <v>361</v>
      </c>
      <c r="E70" s="56">
        <f t="shared" si="15"/>
        <v>26023</v>
      </c>
      <c r="F70" s="65">
        <v>232</v>
      </c>
      <c r="G70" s="64">
        <v>26255</v>
      </c>
    </row>
    <row r="71" spans="1:7" x14ac:dyDescent="0.25">
      <c r="A71" s="32" t="s">
        <v>23</v>
      </c>
      <c r="B71" s="56">
        <v>17333</v>
      </c>
      <c r="C71" s="57">
        <v>2013</v>
      </c>
      <c r="D71" s="56">
        <v>235</v>
      </c>
      <c r="E71" s="56">
        <f t="shared" si="15"/>
        <v>19581</v>
      </c>
      <c r="F71" s="57">
        <v>178</v>
      </c>
      <c r="G71" s="58">
        <v>19759</v>
      </c>
    </row>
    <row r="72" spans="1:7" x14ac:dyDescent="0.25">
      <c r="A72" s="15" t="s">
        <v>83</v>
      </c>
      <c r="B72" s="58">
        <f>B63+B64+B65+B66+B67+B68+B71</f>
        <v>76222</v>
      </c>
      <c r="C72" s="58">
        <f t="shared" ref="C72" si="16">C63+C64+C65+C66+C67+C68+C71</f>
        <v>8313</v>
      </c>
      <c r="D72" s="58">
        <f t="shared" ref="D72" si="17">D63+D64+D65+D66+D67+D68+D71</f>
        <v>809</v>
      </c>
      <c r="E72" s="58">
        <f t="shared" ref="E72" si="18">E63+E64+E65+E66+E67+E68+E71</f>
        <v>85344</v>
      </c>
      <c r="F72" s="58">
        <f t="shared" ref="F72" si="19">F63+F64+F65+F66+F67+F68+F71</f>
        <v>657</v>
      </c>
      <c r="G72" s="58">
        <f t="shared" ref="G72" si="20">G63+G64+G65+G66+G67+G68+G71</f>
        <v>86001</v>
      </c>
    </row>
    <row r="73" spans="1:7" x14ac:dyDescent="0.25">
      <c r="A73" s="32" t="s">
        <v>12</v>
      </c>
      <c r="B73" s="56">
        <v>22</v>
      </c>
      <c r="C73" s="57">
        <v>0</v>
      </c>
      <c r="D73" s="56">
        <v>0</v>
      </c>
      <c r="E73" s="56">
        <f t="shared" ref="E73" si="21">B73+C73+D73</f>
        <v>22</v>
      </c>
      <c r="F73" s="57">
        <v>17</v>
      </c>
      <c r="G73" s="56">
        <v>39</v>
      </c>
    </row>
    <row r="74" spans="1:7" x14ac:dyDescent="0.25">
      <c r="A74" s="142" t="s">
        <v>13</v>
      </c>
      <c r="B74" s="58">
        <f>B72+B73</f>
        <v>76244</v>
      </c>
      <c r="C74" s="58">
        <f t="shared" ref="C74" si="22">C72+C73</f>
        <v>8313</v>
      </c>
      <c r="D74" s="58">
        <f t="shared" ref="D74" si="23">D72+D73</f>
        <v>809</v>
      </c>
      <c r="E74" s="58">
        <f t="shared" ref="E74" si="24">E72+E73</f>
        <v>85366</v>
      </c>
      <c r="F74" s="58">
        <f t="shared" ref="F74" si="25">F72+F73</f>
        <v>674</v>
      </c>
      <c r="G74" s="58">
        <f t="shared" ref="G74" si="26">G72+G73</f>
        <v>86040</v>
      </c>
    </row>
    <row r="75" spans="1:7" ht="15" customHeight="1" x14ac:dyDescent="0.25">
      <c r="A75" s="11" t="s">
        <v>262</v>
      </c>
    </row>
    <row r="76" spans="1:7" ht="13.5" customHeight="1" x14ac:dyDescent="0.25">
      <c r="A76" s="267" t="s">
        <v>132</v>
      </c>
      <c r="B76" s="267"/>
      <c r="C76" s="267"/>
      <c r="D76" s="267"/>
      <c r="E76" s="267"/>
      <c r="F76" s="267"/>
      <c r="G76" s="267"/>
    </row>
    <row r="77" spans="1:7" x14ac:dyDescent="0.25">
      <c r="A77" s="35"/>
    </row>
    <row r="79" spans="1:7" x14ac:dyDescent="0.25">
      <c r="A79" s="277" t="s">
        <v>73</v>
      </c>
      <c r="B79" s="277"/>
      <c r="C79" s="277"/>
      <c r="D79" s="277"/>
      <c r="E79" s="277"/>
      <c r="F79" s="277"/>
      <c r="G79" s="277"/>
    </row>
    <row r="80" spans="1:7" ht="21.75" customHeight="1" x14ac:dyDescent="0.25">
      <c r="A80" s="281" t="s">
        <v>108</v>
      </c>
      <c r="B80" s="278" t="s">
        <v>77</v>
      </c>
      <c r="C80" s="279"/>
      <c r="D80" s="279"/>
      <c r="E80" s="279"/>
      <c r="F80" s="280"/>
      <c r="G80" s="283" t="s">
        <v>107</v>
      </c>
    </row>
    <row r="81" spans="1:7" ht="22.5" x14ac:dyDescent="0.25">
      <c r="A81" s="282"/>
      <c r="B81" s="37" t="s">
        <v>74</v>
      </c>
      <c r="C81" s="31" t="s">
        <v>75</v>
      </c>
      <c r="D81" s="37" t="s">
        <v>76</v>
      </c>
      <c r="E81" s="37" t="s">
        <v>83</v>
      </c>
      <c r="F81" s="31" t="s">
        <v>12</v>
      </c>
      <c r="G81" s="284"/>
    </row>
    <row r="82" spans="1:7" ht="15" customHeight="1" x14ac:dyDescent="0.25">
      <c r="A82" s="32" t="s">
        <v>16</v>
      </c>
      <c r="B82" s="56">
        <v>510</v>
      </c>
      <c r="C82" s="57">
        <v>1</v>
      </c>
      <c r="D82" s="56">
        <v>13</v>
      </c>
      <c r="E82" s="56">
        <f>B82+C82+D82</f>
        <v>524</v>
      </c>
      <c r="F82" s="57">
        <v>0</v>
      </c>
      <c r="G82" s="58">
        <v>524</v>
      </c>
    </row>
    <row r="83" spans="1:7" ht="19.5" customHeight="1" x14ac:dyDescent="0.25">
      <c r="A83" s="32" t="s">
        <v>18</v>
      </c>
      <c r="B83" s="56">
        <v>588</v>
      </c>
      <c r="C83" s="57">
        <v>39</v>
      </c>
      <c r="D83" s="56">
        <v>67</v>
      </c>
      <c r="E83" s="56">
        <f t="shared" ref="E83:E90" si="27">B83+C83+D83</f>
        <v>694</v>
      </c>
      <c r="F83" s="57">
        <v>1</v>
      </c>
      <c r="G83" s="58">
        <v>695</v>
      </c>
    </row>
    <row r="84" spans="1:7" x14ac:dyDescent="0.25">
      <c r="A84" s="32" t="s">
        <v>19</v>
      </c>
      <c r="B84" s="56">
        <v>31</v>
      </c>
      <c r="C84" s="57">
        <v>0</v>
      </c>
      <c r="D84" s="56">
        <v>3</v>
      </c>
      <c r="E84" s="56">
        <f t="shared" si="27"/>
        <v>34</v>
      </c>
      <c r="F84" s="57">
        <v>0</v>
      </c>
      <c r="G84" s="58">
        <v>34</v>
      </c>
    </row>
    <row r="85" spans="1:7" ht="22.5" x14ac:dyDescent="0.25">
      <c r="A85" s="32" t="s">
        <v>20</v>
      </c>
      <c r="B85" s="56">
        <v>435</v>
      </c>
      <c r="C85" s="57">
        <v>90</v>
      </c>
      <c r="D85" s="56">
        <v>79</v>
      </c>
      <c r="E85" s="56">
        <f t="shared" si="27"/>
        <v>604</v>
      </c>
      <c r="F85" s="57">
        <v>0</v>
      </c>
      <c r="G85" s="58">
        <v>604</v>
      </c>
    </row>
    <row r="86" spans="1:7" x14ac:dyDescent="0.25">
      <c r="A86" s="32" t="s">
        <v>21</v>
      </c>
      <c r="B86" s="56">
        <v>32</v>
      </c>
      <c r="C86" s="57">
        <v>0</v>
      </c>
      <c r="D86" s="56">
        <v>0</v>
      </c>
      <c r="E86" s="56">
        <f t="shared" si="27"/>
        <v>32</v>
      </c>
      <c r="F86" s="57">
        <v>0</v>
      </c>
      <c r="G86" s="58">
        <v>32</v>
      </c>
    </row>
    <row r="87" spans="1:7" x14ac:dyDescent="0.25">
      <c r="A87" s="41" t="s">
        <v>22</v>
      </c>
      <c r="B87" s="60">
        <v>592</v>
      </c>
      <c r="C87" s="61">
        <v>109</v>
      </c>
      <c r="D87" s="60">
        <v>72</v>
      </c>
      <c r="E87" s="56">
        <f t="shared" si="27"/>
        <v>773</v>
      </c>
      <c r="F87" s="61">
        <v>4</v>
      </c>
      <c r="G87" s="141">
        <v>777</v>
      </c>
    </row>
    <row r="88" spans="1:7" x14ac:dyDescent="0.25">
      <c r="A88" s="42" t="s">
        <v>78</v>
      </c>
      <c r="B88" s="62">
        <v>118</v>
      </c>
      <c r="C88" s="63">
        <v>3</v>
      </c>
      <c r="D88" s="62">
        <v>4</v>
      </c>
      <c r="E88" s="56">
        <f t="shared" si="27"/>
        <v>125</v>
      </c>
      <c r="F88" s="63">
        <v>0</v>
      </c>
      <c r="G88" s="62">
        <v>125</v>
      </c>
    </row>
    <row r="89" spans="1:7" ht="12" customHeight="1" x14ac:dyDescent="0.25">
      <c r="A89" s="43" t="s">
        <v>79</v>
      </c>
      <c r="B89" s="64">
        <v>328</v>
      </c>
      <c r="C89" s="65">
        <v>89</v>
      </c>
      <c r="D89" s="64">
        <v>44</v>
      </c>
      <c r="E89" s="56">
        <f t="shared" si="27"/>
        <v>461</v>
      </c>
      <c r="F89" s="65">
        <v>4</v>
      </c>
      <c r="G89" s="64">
        <v>465</v>
      </c>
    </row>
    <row r="90" spans="1:7" x14ac:dyDescent="0.25">
      <c r="A90" s="32" t="s">
        <v>23</v>
      </c>
      <c r="B90" s="56">
        <v>710</v>
      </c>
      <c r="C90" s="57">
        <v>188</v>
      </c>
      <c r="D90" s="56">
        <v>127</v>
      </c>
      <c r="E90" s="56">
        <f t="shared" si="27"/>
        <v>1025</v>
      </c>
      <c r="F90" s="57">
        <v>9</v>
      </c>
      <c r="G90" s="58">
        <v>1034</v>
      </c>
    </row>
    <row r="91" spans="1:7" x14ac:dyDescent="0.25">
      <c r="A91" s="15" t="s">
        <v>83</v>
      </c>
      <c r="B91" s="58">
        <f>B82+B83+B84+B85+B86+B87+B90</f>
        <v>2898</v>
      </c>
      <c r="C91" s="58">
        <f t="shared" ref="C91" si="28">C82+C83+C84+C85+C86+C87+C90</f>
        <v>427</v>
      </c>
      <c r="D91" s="58">
        <f t="shared" ref="D91" si="29">D82+D83+D84+D85+D86+D87+D90</f>
        <v>361</v>
      </c>
      <c r="E91" s="58">
        <f t="shared" ref="E91" si="30">E82+E83+E84+E85+E86+E87+E90</f>
        <v>3686</v>
      </c>
      <c r="F91" s="58">
        <f t="shared" ref="F91" si="31">F82+F83+F84+F85+F86+F87+F90</f>
        <v>14</v>
      </c>
      <c r="G91" s="58">
        <f t="shared" ref="G91" si="32">G82+G83+G84+G85+G86+G87+G90</f>
        <v>3700</v>
      </c>
    </row>
    <row r="92" spans="1:7" ht="15" customHeight="1" x14ac:dyDescent="0.25">
      <c r="A92" s="32" t="s">
        <v>12</v>
      </c>
      <c r="B92" s="56">
        <v>8</v>
      </c>
      <c r="C92" s="57">
        <v>0</v>
      </c>
      <c r="D92" s="56">
        <v>0</v>
      </c>
      <c r="E92" s="56">
        <f t="shared" ref="E92" si="33">B92+C92+D92</f>
        <v>8</v>
      </c>
      <c r="F92" s="57">
        <v>0</v>
      </c>
      <c r="G92" s="58">
        <v>8</v>
      </c>
    </row>
    <row r="93" spans="1:7" x14ac:dyDescent="0.25">
      <c r="A93" s="142" t="s">
        <v>13</v>
      </c>
      <c r="B93" s="58">
        <f>B91+B92</f>
        <v>2906</v>
      </c>
      <c r="C93" s="58">
        <f t="shared" ref="C93" si="34">C91+C92</f>
        <v>427</v>
      </c>
      <c r="D93" s="58">
        <f t="shared" ref="D93" si="35">D91+D92</f>
        <v>361</v>
      </c>
      <c r="E93" s="58">
        <f t="shared" ref="E93" si="36">E91+E92</f>
        <v>3694</v>
      </c>
      <c r="F93" s="58">
        <f t="shared" ref="F93" si="37">F91+F92</f>
        <v>14</v>
      </c>
      <c r="G93" s="58">
        <f t="shared" ref="G93" si="38">G91+G92</f>
        <v>3708</v>
      </c>
    </row>
    <row r="94" spans="1:7" x14ac:dyDescent="0.25">
      <c r="A94" s="11" t="s">
        <v>263</v>
      </c>
    </row>
    <row r="95" spans="1:7" x14ac:dyDescent="0.25">
      <c r="A95" s="267" t="s">
        <v>132</v>
      </c>
      <c r="B95" s="267"/>
      <c r="C95" s="267"/>
      <c r="D95" s="267"/>
      <c r="E95" s="267"/>
      <c r="F95" s="267"/>
      <c r="G95" s="267"/>
    </row>
    <row r="96" spans="1:7" x14ac:dyDescent="0.25">
      <c r="A96" s="35"/>
    </row>
    <row r="98" spans="1:7" x14ac:dyDescent="0.25">
      <c r="A98" s="277" t="s">
        <v>134</v>
      </c>
      <c r="B98" s="277"/>
      <c r="C98" s="277"/>
      <c r="D98" s="277"/>
      <c r="E98" s="277"/>
      <c r="F98" s="277"/>
      <c r="G98" s="277"/>
    </row>
    <row r="99" spans="1:7" ht="24" customHeight="1" x14ac:dyDescent="0.25">
      <c r="A99" s="281" t="s">
        <v>108</v>
      </c>
      <c r="B99" s="278" t="s">
        <v>77</v>
      </c>
      <c r="C99" s="279"/>
      <c r="D99" s="279"/>
      <c r="E99" s="279"/>
      <c r="F99" s="280"/>
      <c r="G99" s="283" t="s">
        <v>107</v>
      </c>
    </row>
    <row r="100" spans="1:7" ht="22.5" x14ac:dyDescent="0.25">
      <c r="A100" s="282"/>
      <c r="B100" s="37" t="s">
        <v>74</v>
      </c>
      <c r="C100" s="31" t="s">
        <v>75</v>
      </c>
      <c r="D100" s="37" t="s">
        <v>76</v>
      </c>
      <c r="E100" s="37" t="s">
        <v>83</v>
      </c>
      <c r="F100" s="31" t="s">
        <v>12</v>
      </c>
      <c r="G100" s="284"/>
    </row>
    <row r="101" spans="1:7" x14ac:dyDescent="0.25">
      <c r="A101" s="32" t="s">
        <v>16</v>
      </c>
      <c r="B101" s="56">
        <v>3636</v>
      </c>
      <c r="C101" s="57">
        <v>15</v>
      </c>
      <c r="D101" s="56">
        <v>185</v>
      </c>
      <c r="E101" s="56">
        <f>B101+C101+D101</f>
        <v>3836</v>
      </c>
      <c r="F101" s="57">
        <v>55</v>
      </c>
      <c r="G101" s="58">
        <v>3891</v>
      </c>
    </row>
    <row r="102" spans="1:7" x14ac:dyDescent="0.25">
      <c r="A102" s="32" t="s">
        <v>18</v>
      </c>
      <c r="B102" s="56">
        <v>6222</v>
      </c>
      <c r="C102" s="57">
        <v>648</v>
      </c>
      <c r="D102" s="56">
        <v>1209</v>
      </c>
      <c r="E102" s="56">
        <f t="shared" ref="E102:E109" si="39">B102+C102+D102</f>
        <v>8079</v>
      </c>
      <c r="F102" s="57">
        <v>122</v>
      </c>
      <c r="G102" s="58">
        <v>8201</v>
      </c>
    </row>
    <row r="103" spans="1:7" x14ac:dyDescent="0.25">
      <c r="A103" s="32" t="s">
        <v>19</v>
      </c>
      <c r="B103" s="56">
        <v>70</v>
      </c>
      <c r="C103" s="57">
        <v>0</v>
      </c>
      <c r="D103" s="56">
        <v>2</v>
      </c>
      <c r="E103" s="56">
        <f t="shared" si="39"/>
        <v>72</v>
      </c>
      <c r="F103" s="57">
        <v>3</v>
      </c>
      <c r="G103" s="58">
        <v>75</v>
      </c>
    </row>
    <row r="104" spans="1:7" ht="22.5" x14ac:dyDescent="0.25">
      <c r="A104" s="32" t="s">
        <v>20</v>
      </c>
      <c r="B104" s="56">
        <v>1540</v>
      </c>
      <c r="C104" s="57">
        <v>136</v>
      </c>
      <c r="D104" s="56">
        <v>242</v>
      </c>
      <c r="E104" s="56">
        <f t="shared" si="39"/>
        <v>1918</v>
      </c>
      <c r="F104" s="57">
        <v>18</v>
      </c>
      <c r="G104" s="58">
        <v>1936</v>
      </c>
    </row>
    <row r="105" spans="1:7" ht="15" customHeight="1" x14ac:dyDescent="0.25">
      <c r="A105" s="32" t="s">
        <v>21</v>
      </c>
      <c r="B105" s="56">
        <v>43</v>
      </c>
      <c r="C105" s="57">
        <v>0</v>
      </c>
      <c r="D105" s="56">
        <v>0</v>
      </c>
      <c r="E105" s="56">
        <f t="shared" si="39"/>
        <v>43</v>
      </c>
      <c r="F105" s="57">
        <v>1</v>
      </c>
      <c r="G105" s="58">
        <v>44</v>
      </c>
    </row>
    <row r="106" spans="1:7" ht="19.5" customHeight="1" x14ac:dyDescent="0.25">
      <c r="A106" s="41" t="s">
        <v>22</v>
      </c>
      <c r="B106" s="60">
        <v>1106</v>
      </c>
      <c r="C106" s="61">
        <v>108</v>
      </c>
      <c r="D106" s="60">
        <v>177</v>
      </c>
      <c r="E106" s="56">
        <f t="shared" si="39"/>
        <v>1391</v>
      </c>
      <c r="F106" s="61">
        <v>39</v>
      </c>
      <c r="G106" s="141">
        <v>1430</v>
      </c>
    </row>
    <row r="107" spans="1:7" ht="13.5" customHeight="1" x14ac:dyDescent="0.25">
      <c r="A107" s="42" t="s">
        <v>78</v>
      </c>
      <c r="B107" s="62">
        <v>109</v>
      </c>
      <c r="C107" s="63">
        <v>10</v>
      </c>
      <c r="D107" s="62">
        <v>0</v>
      </c>
      <c r="E107" s="56">
        <f t="shared" si="39"/>
        <v>119</v>
      </c>
      <c r="F107" s="63">
        <v>4</v>
      </c>
      <c r="G107" s="62">
        <v>123</v>
      </c>
    </row>
    <row r="108" spans="1:7" ht="13.5" customHeight="1" x14ac:dyDescent="0.25">
      <c r="A108" s="43" t="s">
        <v>79</v>
      </c>
      <c r="B108" s="64">
        <v>654</v>
      </c>
      <c r="C108" s="65">
        <v>46</v>
      </c>
      <c r="D108" s="64">
        <v>92</v>
      </c>
      <c r="E108" s="56">
        <f t="shared" si="39"/>
        <v>792</v>
      </c>
      <c r="F108" s="65">
        <v>25</v>
      </c>
      <c r="G108" s="64">
        <v>817</v>
      </c>
    </row>
    <row r="109" spans="1:7" x14ac:dyDescent="0.25">
      <c r="A109" s="32" t="s">
        <v>23</v>
      </c>
      <c r="B109" s="56">
        <v>1691</v>
      </c>
      <c r="C109" s="57">
        <v>344</v>
      </c>
      <c r="D109" s="56">
        <v>411</v>
      </c>
      <c r="E109" s="56">
        <f t="shared" si="39"/>
        <v>2446</v>
      </c>
      <c r="F109" s="57">
        <v>42</v>
      </c>
      <c r="G109" s="58">
        <v>2478</v>
      </c>
    </row>
    <row r="110" spans="1:7" x14ac:dyDescent="0.25">
      <c r="A110" s="15" t="s">
        <v>83</v>
      </c>
      <c r="B110" s="58">
        <f>B101+B102+B103+B104+B105+B106+B109</f>
        <v>14308</v>
      </c>
      <c r="C110" s="58">
        <f t="shared" ref="C110" si="40">C101+C102+C103+C104+C105+C106+C109</f>
        <v>1251</v>
      </c>
      <c r="D110" s="58">
        <f t="shared" ref="D110" si="41">D101+D102+D103+D104+D105+D106+D109</f>
        <v>2226</v>
      </c>
      <c r="E110" s="58">
        <f t="shared" ref="E110" si="42">E101+E102+E103+E104+E105+E106+E109</f>
        <v>17785</v>
      </c>
      <c r="F110" s="58">
        <f t="shared" ref="F110" si="43">F101+F102+F103+F104+F105+F106+F109</f>
        <v>280</v>
      </c>
      <c r="G110" s="58">
        <f t="shared" ref="G110" si="44">G101+G102+G103+G104+G105+G106+G109</f>
        <v>18055</v>
      </c>
    </row>
    <row r="111" spans="1:7" x14ac:dyDescent="0.25">
      <c r="A111" s="32" t="s">
        <v>12</v>
      </c>
      <c r="B111" s="56">
        <v>18</v>
      </c>
      <c r="C111" s="57">
        <v>9</v>
      </c>
      <c r="D111" s="56">
        <v>0</v>
      </c>
      <c r="E111" s="56">
        <f t="shared" ref="E111" si="45">B111+C111+D111</f>
        <v>27</v>
      </c>
      <c r="F111" s="57">
        <v>10</v>
      </c>
      <c r="G111" s="58">
        <v>37</v>
      </c>
    </row>
    <row r="112" spans="1:7" x14ac:dyDescent="0.25">
      <c r="A112" s="142" t="s">
        <v>13</v>
      </c>
      <c r="B112" s="58">
        <f>B110+B111</f>
        <v>14326</v>
      </c>
      <c r="C112" s="58">
        <f t="shared" ref="C112" si="46">C110+C111</f>
        <v>1260</v>
      </c>
      <c r="D112" s="58">
        <f t="shared" ref="D112" si="47">D110+D111</f>
        <v>2226</v>
      </c>
      <c r="E112" s="58">
        <f t="shared" ref="E112" si="48">E110+E111</f>
        <v>17812</v>
      </c>
      <c r="F112" s="58">
        <f t="shared" ref="F112" si="49">F110+F111</f>
        <v>290</v>
      </c>
      <c r="G112" s="58">
        <f t="shared" ref="G112" si="50">G110+G111</f>
        <v>18092</v>
      </c>
    </row>
    <row r="113" spans="1:7" x14ac:dyDescent="0.25">
      <c r="A113" s="11" t="s">
        <v>264</v>
      </c>
    </row>
    <row r="114" spans="1:7" x14ac:dyDescent="0.25">
      <c r="A114" s="267" t="s">
        <v>132</v>
      </c>
      <c r="B114" s="267"/>
      <c r="C114" s="267"/>
      <c r="D114" s="267"/>
      <c r="E114" s="267"/>
      <c r="F114" s="267"/>
      <c r="G114" s="267"/>
    </row>
    <row r="115" spans="1:7" x14ac:dyDescent="0.25">
      <c r="A115" s="35"/>
    </row>
    <row r="117" spans="1:7" x14ac:dyDescent="0.25">
      <c r="A117" s="277" t="s">
        <v>82</v>
      </c>
      <c r="B117" s="277"/>
      <c r="C117" s="277"/>
      <c r="D117" s="277"/>
      <c r="E117" s="277"/>
      <c r="F117" s="277"/>
      <c r="G117" s="277"/>
    </row>
    <row r="118" spans="1:7" ht="21.75" customHeight="1" x14ac:dyDescent="0.25">
      <c r="A118" s="281" t="s">
        <v>108</v>
      </c>
      <c r="B118" s="278" t="s">
        <v>77</v>
      </c>
      <c r="C118" s="279"/>
      <c r="D118" s="279"/>
      <c r="E118" s="279"/>
      <c r="F118" s="280"/>
      <c r="G118" s="283" t="s">
        <v>107</v>
      </c>
    </row>
    <row r="119" spans="1:7" ht="22.5" x14ac:dyDescent="0.25">
      <c r="A119" s="282"/>
      <c r="B119" s="37" t="s">
        <v>74</v>
      </c>
      <c r="C119" s="31" t="s">
        <v>75</v>
      </c>
      <c r="D119" s="37" t="s">
        <v>76</v>
      </c>
      <c r="E119" s="37" t="s">
        <v>83</v>
      </c>
      <c r="F119" s="31" t="s">
        <v>12</v>
      </c>
      <c r="G119" s="284"/>
    </row>
    <row r="120" spans="1:7" x14ac:dyDescent="0.25">
      <c r="A120" s="32" t="s">
        <v>16</v>
      </c>
      <c r="B120" s="56">
        <v>1640</v>
      </c>
      <c r="C120" s="57">
        <v>9</v>
      </c>
      <c r="D120" s="56">
        <v>9</v>
      </c>
      <c r="E120" s="56">
        <f>B120+C120+D120</f>
        <v>1658</v>
      </c>
      <c r="F120" s="57">
        <v>191</v>
      </c>
      <c r="G120" s="58">
        <v>1849</v>
      </c>
    </row>
    <row r="121" spans="1:7" x14ac:dyDescent="0.25">
      <c r="A121" s="32" t="s">
        <v>18</v>
      </c>
      <c r="B121" s="56">
        <v>1939</v>
      </c>
      <c r="C121" s="57">
        <v>12</v>
      </c>
      <c r="D121" s="56">
        <v>22</v>
      </c>
      <c r="E121" s="56">
        <f t="shared" ref="E121:E128" si="51">B121+C121+D121</f>
        <v>1973</v>
      </c>
      <c r="F121" s="57">
        <v>269</v>
      </c>
      <c r="G121" s="58">
        <v>2242</v>
      </c>
    </row>
    <row r="122" spans="1:7" x14ac:dyDescent="0.25">
      <c r="A122" s="32" t="s">
        <v>19</v>
      </c>
      <c r="B122" s="56">
        <v>758</v>
      </c>
      <c r="C122" s="57">
        <v>17</v>
      </c>
      <c r="D122" s="56">
        <v>18</v>
      </c>
      <c r="E122" s="56">
        <f t="shared" si="51"/>
        <v>793</v>
      </c>
      <c r="F122" s="57">
        <v>61</v>
      </c>
      <c r="G122" s="58">
        <v>854</v>
      </c>
    </row>
    <row r="123" spans="1:7" ht="22.5" x14ac:dyDescent="0.25">
      <c r="A123" s="32" t="s">
        <v>20</v>
      </c>
      <c r="B123" s="56">
        <v>1028</v>
      </c>
      <c r="C123" s="57">
        <v>26</v>
      </c>
      <c r="D123" s="56">
        <v>28</v>
      </c>
      <c r="E123" s="56">
        <f t="shared" si="51"/>
        <v>1082</v>
      </c>
      <c r="F123" s="57">
        <v>84</v>
      </c>
      <c r="G123" s="58">
        <v>1166</v>
      </c>
    </row>
    <row r="124" spans="1:7" x14ac:dyDescent="0.25">
      <c r="A124" s="32" t="s">
        <v>21</v>
      </c>
      <c r="B124" s="56">
        <v>748</v>
      </c>
      <c r="C124" s="57">
        <v>4</v>
      </c>
      <c r="D124" s="56">
        <v>84</v>
      </c>
      <c r="E124" s="56">
        <f t="shared" si="51"/>
        <v>836</v>
      </c>
      <c r="F124" s="57">
        <v>77</v>
      </c>
      <c r="G124" s="58">
        <v>913</v>
      </c>
    </row>
    <row r="125" spans="1:7" x14ac:dyDescent="0.25">
      <c r="A125" s="41" t="s">
        <v>22</v>
      </c>
      <c r="B125" s="60">
        <v>16000</v>
      </c>
      <c r="C125" s="61">
        <v>3847</v>
      </c>
      <c r="D125" s="60">
        <v>2941</v>
      </c>
      <c r="E125" s="56">
        <f t="shared" si="51"/>
        <v>22788</v>
      </c>
      <c r="F125" s="61">
        <v>1712</v>
      </c>
      <c r="G125" s="141">
        <v>24500</v>
      </c>
    </row>
    <row r="126" spans="1:7" ht="12.75" customHeight="1" x14ac:dyDescent="0.25">
      <c r="A126" s="42" t="s">
        <v>78</v>
      </c>
      <c r="B126" s="62">
        <v>4020</v>
      </c>
      <c r="C126" s="63">
        <v>1224</v>
      </c>
      <c r="D126" s="62">
        <v>1054</v>
      </c>
      <c r="E126" s="56">
        <f t="shared" si="51"/>
        <v>6298</v>
      </c>
      <c r="F126" s="63">
        <v>474</v>
      </c>
      <c r="G126" s="62">
        <v>6772</v>
      </c>
    </row>
    <row r="127" spans="1:7" ht="12.75" customHeight="1" x14ac:dyDescent="0.25">
      <c r="A127" s="43" t="s">
        <v>79</v>
      </c>
      <c r="B127" s="64">
        <v>10049</v>
      </c>
      <c r="C127" s="65">
        <v>2588</v>
      </c>
      <c r="D127" s="64">
        <v>1849</v>
      </c>
      <c r="E127" s="56">
        <f t="shared" si="51"/>
        <v>14486</v>
      </c>
      <c r="F127" s="65">
        <v>1043</v>
      </c>
      <c r="G127" s="64">
        <v>15529</v>
      </c>
    </row>
    <row r="128" spans="1:7" ht="16.5" customHeight="1" x14ac:dyDescent="0.25">
      <c r="A128" s="32" t="s">
        <v>23</v>
      </c>
      <c r="B128" s="56">
        <v>4980</v>
      </c>
      <c r="C128" s="57">
        <v>165</v>
      </c>
      <c r="D128" s="56">
        <v>309</v>
      </c>
      <c r="E128" s="56">
        <f t="shared" si="51"/>
        <v>5454</v>
      </c>
      <c r="F128" s="57">
        <v>468</v>
      </c>
      <c r="G128" s="58">
        <v>5922</v>
      </c>
    </row>
    <row r="129" spans="1:7" x14ac:dyDescent="0.25">
      <c r="A129" s="15" t="s">
        <v>83</v>
      </c>
      <c r="B129" s="58">
        <f>B120+B121+B122+B123+B124+B125+B128</f>
        <v>27093</v>
      </c>
      <c r="C129" s="58">
        <f t="shared" ref="C129" si="52">C120+C121+C122+C123+C124+C125+C128</f>
        <v>4080</v>
      </c>
      <c r="D129" s="58">
        <f t="shared" ref="D129" si="53">D120+D121+D122+D123+D124+D125+D128</f>
        <v>3411</v>
      </c>
      <c r="E129" s="58">
        <f t="shared" ref="E129" si="54">E120+E121+E122+E123+E124+E125+E128</f>
        <v>34584</v>
      </c>
      <c r="F129" s="58">
        <f t="shared" ref="F129" si="55">F120+F121+F122+F123+F124+F125+F128</f>
        <v>2862</v>
      </c>
      <c r="G129" s="58">
        <f t="shared" ref="G129" si="56">G120+G121+G122+G123+G124+G125+G128</f>
        <v>37446</v>
      </c>
    </row>
    <row r="130" spans="1:7" ht="16.5" customHeight="1" x14ac:dyDescent="0.25">
      <c r="A130" s="32" t="s">
        <v>12</v>
      </c>
      <c r="B130" s="56">
        <v>23</v>
      </c>
      <c r="C130" s="57">
        <v>0</v>
      </c>
      <c r="D130" s="56">
        <v>0</v>
      </c>
      <c r="E130" s="56">
        <f t="shared" ref="E130" si="57">B130+C130+D130</f>
        <v>23</v>
      </c>
      <c r="F130" s="57">
        <v>9</v>
      </c>
      <c r="G130" s="58">
        <v>32</v>
      </c>
    </row>
    <row r="131" spans="1:7" x14ac:dyDescent="0.25">
      <c r="A131" s="142" t="s">
        <v>13</v>
      </c>
      <c r="B131" s="58">
        <f>B129+B130</f>
        <v>27116</v>
      </c>
      <c r="C131" s="58">
        <f t="shared" ref="C131" si="58">C129+C130</f>
        <v>4080</v>
      </c>
      <c r="D131" s="58">
        <f t="shared" ref="D131" si="59">D129+D130</f>
        <v>3411</v>
      </c>
      <c r="E131" s="58">
        <f t="shared" ref="E131" si="60">E129+E130</f>
        <v>34607</v>
      </c>
      <c r="F131" s="58">
        <f t="shared" ref="F131" si="61">F129+F130</f>
        <v>2871</v>
      </c>
      <c r="G131" s="58">
        <f t="shared" ref="G131" si="62">G129+G130</f>
        <v>37478</v>
      </c>
    </row>
    <row r="132" spans="1:7" x14ac:dyDescent="0.25">
      <c r="A132" s="11" t="s">
        <v>265</v>
      </c>
    </row>
    <row r="133" spans="1:7" x14ac:dyDescent="0.25">
      <c r="A133" s="267" t="s">
        <v>132</v>
      </c>
      <c r="B133" s="267"/>
      <c r="C133" s="267"/>
      <c r="D133" s="267"/>
      <c r="E133" s="267"/>
      <c r="F133" s="267"/>
      <c r="G133" s="267"/>
    </row>
  </sheetData>
  <mergeCells count="35">
    <mergeCell ref="B99:F99"/>
    <mergeCell ref="A98:G98"/>
    <mergeCell ref="A23:A24"/>
    <mergeCell ref="G23:G24"/>
    <mergeCell ref="A95:G95"/>
    <mergeCell ref="A114:G114"/>
    <mergeCell ref="A133:G133"/>
    <mergeCell ref="A42:A43"/>
    <mergeCell ref="G42:G43"/>
    <mergeCell ref="A61:A62"/>
    <mergeCell ref="G61:G62"/>
    <mergeCell ref="A80:A81"/>
    <mergeCell ref="G80:G81"/>
    <mergeCell ref="A99:A100"/>
    <mergeCell ref="G99:G100"/>
    <mergeCell ref="A118:A119"/>
    <mergeCell ref="G118:G119"/>
    <mergeCell ref="B118:F118"/>
    <mergeCell ref="B61:F61"/>
    <mergeCell ref="B80:F80"/>
    <mergeCell ref="A117:G117"/>
    <mergeCell ref="A3:G3"/>
    <mergeCell ref="A22:G22"/>
    <mergeCell ref="A41:G41"/>
    <mergeCell ref="A60:G60"/>
    <mergeCell ref="A79:G79"/>
    <mergeCell ref="A76:G76"/>
    <mergeCell ref="A38:G38"/>
    <mergeCell ref="A57:G57"/>
    <mergeCell ref="B4:F4"/>
    <mergeCell ref="B23:F23"/>
    <mergeCell ref="B42:F42"/>
    <mergeCell ref="A4:A5"/>
    <mergeCell ref="G4:G5"/>
    <mergeCell ref="A19:G19"/>
  </mergeCell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workbookViewId="0">
      <selection activeCell="A2" sqref="A2"/>
    </sheetView>
  </sheetViews>
  <sheetFormatPr baseColWidth="10" defaultRowHeight="15" x14ac:dyDescent="0.25"/>
  <cols>
    <col min="1" max="1" width="50.7109375" style="25" customWidth="1"/>
    <col min="2" max="15" width="11.42578125" style="25"/>
  </cols>
  <sheetData>
    <row r="1" spans="1:7" ht="15" customHeight="1" x14ac:dyDescent="0.25">
      <c r="A1" s="191" t="s">
        <v>279</v>
      </c>
    </row>
    <row r="2" spans="1:7" ht="15" customHeight="1" x14ac:dyDescent="0.25"/>
    <row r="3" spans="1:7" ht="32.25" customHeight="1" x14ac:dyDescent="0.25">
      <c r="B3" s="285" t="s">
        <v>133</v>
      </c>
      <c r="C3" s="286"/>
      <c r="D3" s="286"/>
      <c r="E3" s="286"/>
      <c r="F3" s="287"/>
    </row>
    <row r="4" spans="1:7" ht="24" customHeight="1" x14ac:dyDescent="0.25">
      <c r="A4" s="168" t="s">
        <v>121</v>
      </c>
      <c r="B4" s="164" t="s">
        <v>117</v>
      </c>
      <c r="C4" s="164" t="s">
        <v>116</v>
      </c>
      <c r="D4" s="164" t="s">
        <v>83</v>
      </c>
      <c r="E4" s="164" t="s">
        <v>12</v>
      </c>
      <c r="F4" s="164" t="s">
        <v>8</v>
      </c>
    </row>
    <row r="5" spans="1:7" ht="15" customHeight="1" x14ac:dyDescent="0.25">
      <c r="A5" s="172" t="s">
        <v>64</v>
      </c>
      <c r="B5" s="169">
        <v>48</v>
      </c>
      <c r="C5" s="169">
        <v>3108</v>
      </c>
      <c r="D5" s="169">
        <v>3156</v>
      </c>
      <c r="E5" s="169">
        <v>110</v>
      </c>
      <c r="F5" s="169">
        <v>3266</v>
      </c>
    </row>
    <row r="6" spans="1:7" ht="15" customHeight="1" x14ac:dyDescent="0.25">
      <c r="A6" s="165" t="s">
        <v>65</v>
      </c>
      <c r="B6" s="169">
        <v>48</v>
      </c>
      <c r="C6" s="169">
        <v>2235</v>
      </c>
      <c r="D6" s="169">
        <v>2283</v>
      </c>
      <c r="E6" s="169">
        <v>45</v>
      </c>
      <c r="F6" s="169">
        <v>2328</v>
      </c>
    </row>
    <row r="7" spans="1:7" ht="15" customHeight="1" x14ac:dyDescent="0.25">
      <c r="A7" s="172" t="s">
        <v>66</v>
      </c>
      <c r="B7" s="169">
        <v>28</v>
      </c>
      <c r="C7" s="169">
        <v>1736</v>
      </c>
      <c r="D7" s="169">
        <v>1764</v>
      </c>
      <c r="E7" s="169">
        <v>45</v>
      </c>
      <c r="F7" s="169">
        <v>1809</v>
      </c>
    </row>
    <row r="8" spans="1:7" ht="15" customHeight="1" x14ac:dyDescent="0.25">
      <c r="A8" s="165" t="s">
        <v>119</v>
      </c>
      <c r="B8" s="169">
        <v>46</v>
      </c>
      <c r="C8" s="169">
        <v>222</v>
      </c>
      <c r="D8" s="169">
        <v>268</v>
      </c>
      <c r="E8" s="169">
        <v>8</v>
      </c>
      <c r="F8" s="169">
        <v>276</v>
      </c>
    </row>
    <row r="9" spans="1:7" ht="15" customHeight="1" x14ac:dyDescent="0.25">
      <c r="A9" s="172" t="s">
        <v>134</v>
      </c>
      <c r="B9" s="169">
        <v>686</v>
      </c>
      <c r="C9" s="169">
        <v>1546</v>
      </c>
      <c r="D9" s="169">
        <v>2232</v>
      </c>
      <c r="E9" s="169">
        <v>27</v>
      </c>
      <c r="F9" s="169">
        <v>2259</v>
      </c>
    </row>
    <row r="10" spans="1:7" ht="15" customHeight="1" x14ac:dyDescent="0.25">
      <c r="A10" s="165" t="s">
        <v>120</v>
      </c>
      <c r="B10" s="169">
        <v>15</v>
      </c>
      <c r="C10" s="169">
        <v>545</v>
      </c>
      <c r="D10" s="169">
        <v>560</v>
      </c>
      <c r="E10" s="169">
        <v>27</v>
      </c>
      <c r="F10" s="169">
        <v>587</v>
      </c>
      <c r="G10" s="107"/>
    </row>
    <row r="11" spans="1:7" ht="15" customHeight="1" x14ac:dyDescent="0.25">
      <c r="A11" s="168" t="s">
        <v>13</v>
      </c>
      <c r="B11" s="177">
        <v>871</v>
      </c>
      <c r="C11" s="177">
        <v>9392</v>
      </c>
      <c r="D11" s="177">
        <v>10263</v>
      </c>
      <c r="E11" s="177">
        <v>262</v>
      </c>
      <c r="F11" s="177">
        <v>10525</v>
      </c>
      <c r="G11" s="11"/>
    </row>
    <row r="12" spans="1:7" ht="15" customHeight="1" x14ac:dyDescent="0.25">
      <c r="A12" s="288" t="s">
        <v>112</v>
      </c>
      <c r="B12" s="288"/>
      <c r="C12" s="288"/>
      <c r="D12" s="288"/>
      <c r="E12" s="288"/>
      <c r="F12" s="288"/>
      <c r="G12" s="11"/>
    </row>
    <row r="13" spans="1:7" ht="15" customHeight="1" x14ac:dyDescent="0.25">
      <c r="A13" s="267" t="s">
        <v>132</v>
      </c>
      <c r="B13" s="267"/>
      <c r="C13" s="267"/>
      <c r="D13" s="267"/>
      <c r="E13" s="267"/>
      <c r="F13" s="267"/>
      <c r="G13" s="11"/>
    </row>
    <row r="14" spans="1:7" ht="15" customHeight="1" x14ac:dyDescent="0.25">
      <c r="G14" s="11"/>
    </row>
    <row r="15" spans="1:7" ht="16.5" customHeight="1" x14ac:dyDescent="0.25"/>
    <row r="16" spans="1:7" ht="32.25" customHeight="1" x14ac:dyDescent="0.25">
      <c r="B16" s="285" t="s">
        <v>135</v>
      </c>
      <c r="C16" s="286"/>
      <c r="D16" s="286"/>
      <c r="E16" s="286"/>
      <c r="F16" s="287"/>
    </row>
    <row r="17" spans="1:6" ht="25.5" customHeight="1" x14ac:dyDescent="0.25">
      <c r="A17" s="168" t="s">
        <v>121</v>
      </c>
      <c r="B17" s="164" t="s">
        <v>117</v>
      </c>
      <c r="C17" s="164" t="s">
        <v>116</v>
      </c>
      <c r="D17" s="164" t="s">
        <v>83</v>
      </c>
      <c r="E17" s="164" t="s">
        <v>12</v>
      </c>
      <c r="F17" s="164" t="s">
        <v>8</v>
      </c>
    </row>
    <row r="18" spans="1:6" ht="15" customHeight="1" x14ac:dyDescent="0.25">
      <c r="A18" s="172" t="s">
        <v>64</v>
      </c>
      <c r="B18" s="169">
        <v>2345</v>
      </c>
      <c r="C18" s="169">
        <v>796</v>
      </c>
      <c r="D18" s="169">
        <v>3141</v>
      </c>
      <c r="E18" s="169">
        <v>125</v>
      </c>
      <c r="F18" s="169">
        <v>3266</v>
      </c>
    </row>
    <row r="19" spans="1:6" ht="15" customHeight="1" x14ac:dyDescent="0.25">
      <c r="A19" s="165" t="s">
        <v>65</v>
      </c>
      <c r="B19" s="169">
        <v>1646</v>
      </c>
      <c r="C19" s="169">
        <v>644</v>
      </c>
      <c r="D19" s="169">
        <v>2290</v>
      </c>
      <c r="E19" s="169">
        <v>38</v>
      </c>
      <c r="F19" s="169">
        <v>2328</v>
      </c>
    </row>
    <row r="20" spans="1:6" ht="15" customHeight="1" x14ac:dyDescent="0.25">
      <c r="A20" s="172" t="s">
        <v>66</v>
      </c>
      <c r="B20" s="169">
        <v>1583</v>
      </c>
      <c r="C20" s="169">
        <v>175</v>
      </c>
      <c r="D20" s="169">
        <v>1758</v>
      </c>
      <c r="E20" s="169">
        <v>51</v>
      </c>
      <c r="F20" s="169">
        <v>1809</v>
      </c>
    </row>
    <row r="21" spans="1:6" ht="15" customHeight="1" x14ac:dyDescent="0.25">
      <c r="A21" s="165" t="s">
        <v>119</v>
      </c>
      <c r="B21" s="169">
        <v>208</v>
      </c>
      <c r="C21" s="169">
        <v>60</v>
      </c>
      <c r="D21" s="169">
        <v>268</v>
      </c>
      <c r="E21" s="169">
        <v>8</v>
      </c>
      <c r="F21" s="169">
        <v>276</v>
      </c>
    </row>
    <row r="22" spans="1:6" ht="15" customHeight="1" x14ac:dyDescent="0.25">
      <c r="A22" s="172" t="s">
        <v>134</v>
      </c>
      <c r="B22" s="169">
        <v>1820</v>
      </c>
      <c r="C22" s="169">
        <v>412</v>
      </c>
      <c r="D22" s="169">
        <v>2232</v>
      </c>
      <c r="E22" s="169">
        <v>27</v>
      </c>
      <c r="F22" s="169">
        <v>2259</v>
      </c>
    </row>
    <row r="23" spans="1:6" ht="15" customHeight="1" x14ac:dyDescent="0.25">
      <c r="A23" s="165" t="s">
        <v>120</v>
      </c>
      <c r="B23" s="169">
        <v>411</v>
      </c>
      <c r="C23" s="169">
        <v>145</v>
      </c>
      <c r="D23" s="169">
        <v>556</v>
      </c>
      <c r="E23" s="169">
        <v>31</v>
      </c>
      <c r="F23" s="169">
        <v>587</v>
      </c>
    </row>
    <row r="24" spans="1:6" ht="15" customHeight="1" x14ac:dyDescent="0.25">
      <c r="A24" s="168" t="s">
        <v>13</v>
      </c>
      <c r="B24" s="177">
        <v>8013</v>
      </c>
      <c r="C24" s="177">
        <v>2232</v>
      </c>
      <c r="D24" s="177">
        <v>10245</v>
      </c>
      <c r="E24" s="177">
        <v>280</v>
      </c>
      <c r="F24" s="177">
        <v>10525</v>
      </c>
    </row>
    <row r="25" spans="1:6" ht="13.5" customHeight="1" x14ac:dyDescent="0.25">
      <c r="A25" s="288" t="s">
        <v>112</v>
      </c>
      <c r="B25" s="288"/>
      <c r="C25" s="288"/>
      <c r="D25" s="288"/>
      <c r="E25" s="288"/>
      <c r="F25" s="288"/>
    </row>
    <row r="26" spans="1:6" ht="15" customHeight="1" x14ac:dyDescent="0.25">
      <c r="A26" s="267" t="s">
        <v>132</v>
      </c>
      <c r="B26" s="267"/>
      <c r="C26" s="267"/>
      <c r="D26" s="267"/>
      <c r="E26" s="267"/>
      <c r="F26" s="267"/>
    </row>
    <row r="27" spans="1:6" ht="15" customHeight="1" x14ac:dyDescent="0.25"/>
    <row r="28" spans="1:6" ht="36.75" customHeight="1" x14ac:dyDescent="0.25">
      <c r="B28" s="285" t="s">
        <v>136</v>
      </c>
      <c r="C28" s="286"/>
      <c r="D28" s="286"/>
      <c r="E28" s="286"/>
      <c r="F28" s="287"/>
    </row>
    <row r="29" spans="1:6" ht="40.5" customHeight="1" x14ac:dyDescent="0.25">
      <c r="A29" s="168" t="s">
        <v>121</v>
      </c>
      <c r="B29" s="164" t="s">
        <v>117</v>
      </c>
      <c r="C29" s="164" t="s">
        <v>116</v>
      </c>
      <c r="D29" s="164" t="s">
        <v>83</v>
      </c>
      <c r="E29" s="164" t="s">
        <v>12</v>
      </c>
      <c r="F29" s="164" t="s">
        <v>8</v>
      </c>
    </row>
    <row r="30" spans="1:6" ht="15" customHeight="1" x14ac:dyDescent="0.25">
      <c r="A30" s="172" t="s">
        <v>64</v>
      </c>
      <c r="B30" s="169">
        <v>272</v>
      </c>
      <c r="C30" s="169">
        <v>2883</v>
      </c>
      <c r="D30" s="169">
        <v>3155</v>
      </c>
      <c r="E30" s="169">
        <v>111</v>
      </c>
      <c r="F30" s="169">
        <v>3266</v>
      </c>
    </row>
    <row r="31" spans="1:6" ht="15" customHeight="1" x14ac:dyDescent="0.25">
      <c r="A31" s="165" t="s">
        <v>65</v>
      </c>
      <c r="B31" s="169">
        <v>210</v>
      </c>
      <c r="C31" s="169">
        <v>2078</v>
      </c>
      <c r="D31" s="169">
        <v>2288</v>
      </c>
      <c r="E31" s="169">
        <v>40</v>
      </c>
      <c r="F31" s="169">
        <v>2328</v>
      </c>
    </row>
    <row r="32" spans="1:6" ht="15" customHeight="1" x14ac:dyDescent="0.25">
      <c r="A32" s="172" t="s">
        <v>66</v>
      </c>
      <c r="B32" s="169">
        <v>357</v>
      </c>
      <c r="C32" s="169">
        <v>1402</v>
      </c>
      <c r="D32" s="169">
        <v>1759</v>
      </c>
      <c r="E32" s="169">
        <v>50</v>
      </c>
      <c r="F32" s="169">
        <v>1809</v>
      </c>
    </row>
    <row r="33" spans="1:6" ht="15" customHeight="1" x14ac:dyDescent="0.25">
      <c r="A33" s="165" t="s">
        <v>119</v>
      </c>
      <c r="B33" s="169">
        <v>86</v>
      </c>
      <c r="C33" s="169">
        <v>182</v>
      </c>
      <c r="D33" s="169">
        <v>268</v>
      </c>
      <c r="E33" s="169">
        <v>8</v>
      </c>
      <c r="F33" s="169">
        <v>276</v>
      </c>
    </row>
    <row r="34" spans="1:6" ht="24" customHeight="1" x14ac:dyDescent="0.25">
      <c r="A34" s="172" t="s">
        <v>134</v>
      </c>
      <c r="B34" s="169">
        <v>858</v>
      </c>
      <c r="C34" s="169">
        <v>1374</v>
      </c>
      <c r="D34" s="169">
        <v>2232</v>
      </c>
      <c r="E34" s="169">
        <v>27</v>
      </c>
      <c r="F34" s="169">
        <v>2259</v>
      </c>
    </row>
    <row r="35" spans="1:6" ht="15" customHeight="1" x14ac:dyDescent="0.25">
      <c r="A35" s="165" t="s">
        <v>120</v>
      </c>
      <c r="B35" s="169">
        <v>59</v>
      </c>
      <c r="C35" s="169">
        <v>502</v>
      </c>
      <c r="D35" s="169">
        <v>561</v>
      </c>
      <c r="E35" s="169">
        <v>26</v>
      </c>
      <c r="F35" s="169">
        <v>587</v>
      </c>
    </row>
    <row r="36" spans="1:6" ht="15" customHeight="1" x14ac:dyDescent="0.25">
      <c r="A36" s="168" t="s">
        <v>13</v>
      </c>
      <c r="B36" s="177">
        <v>1842</v>
      </c>
      <c r="C36" s="177">
        <v>8421</v>
      </c>
      <c r="D36" s="177">
        <v>10263</v>
      </c>
      <c r="E36" s="177">
        <v>262</v>
      </c>
      <c r="F36" s="177">
        <v>10525</v>
      </c>
    </row>
    <row r="37" spans="1:6" ht="15" customHeight="1" x14ac:dyDescent="0.25">
      <c r="A37" s="288" t="s">
        <v>112</v>
      </c>
      <c r="B37" s="288"/>
      <c r="C37" s="288"/>
      <c r="D37" s="288"/>
      <c r="E37" s="288"/>
      <c r="F37" s="288"/>
    </row>
    <row r="38" spans="1:6" ht="15" customHeight="1" x14ac:dyDescent="0.25">
      <c r="A38" s="267" t="s">
        <v>132</v>
      </c>
      <c r="B38" s="267"/>
      <c r="C38" s="267"/>
      <c r="D38" s="267"/>
      <c r="E38" s="267"/>
      <c r="F38" s="267"/>
    </row>
    <row r="39" spans="1:6" ht="15" customHeight="1" x14ac:dyDescent="0.25"/>
    <row r="40" spans="1:6" ht="15" customHeight="1" x14ac:dyDescent="0.25"/>
    <row r="41" spans="1:6" ht="15" customHeight="1" x14ac:dyDescent="0.25"/>
    <row r="42" spans="1:6" ht="15" customHeight="1" x14ac:dyDescent="0.25"/>
    <row r="43" spans="1:6" ht="24"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49" ht="15" customHeight="1" x14ac:dyDescent="0.25"/>
    <row r="50" ht="15" customHeight="1" x14ac:dyDescent="0.25"/>
    <row r="51" ht="15" customHeight="1" x14ac:dyDescent="0.25"/>
    <row r="52" ht="18" customHeight="1" x14ac:dyDescent="0.25"/>
    <row r="53" ht="15" customHeight="1" x14ac:dyDescent="0.25"/>
    <row r="54" ht="15" customHeight="1" x14ac:dyDescent="0.25"/>
    <row r="55" ht="15" customHeight="1" x14ac:dyDescent="0.25"/>
    <row r="56" ht="15" customHeight="1" x14ac:dyDescent="0.25"/>
    <row r="61" ht="24" customHeight="1" x14ac:dyDescent="0.25"/>
  </sheetData>
  <mergeCells count="9">
    <mergeCell ref="B28:F28"/>
    <mergeCell ref="A37:F37"/>
    <mergeCell ref="A38:F38"/>
    <mergeCell ref="B3:F3"/>
    <mergeCell ref="A12:F12"/>
    <mergeCell ref="A13:F13"/>
    <mergeCell ref="B16:F16"/>
    <mergeCell ref="A26:F26"/>
    <mergeCell ref="A25:F25"/>
  </mergeCells>
  <pageMargins left="0.7" right="0.7" top="0.75" bottom="0.75" header="0.3" footer="0.3"/>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91" zoomScaleNormal="91" workbookViewId="0">
      <selection activeCell="C2" sqref="C2"/>
    </sheetView>
  </sheetViews>
  <sheetFormatPr baseColWidth="10" defaultRowHeight="15" x14ac:dyDescent="0.25"/>
  <cols>
    <col min="1" max="1" width="35" style="174" customWidth="1"/>
    <col min="2" max="15" width="11.42578125" style="25"/>
  </cols>
  <sheetData>
    <row r="1" spans="1:15" ht="16.5" customHeight="1" x14ac:dyDescent="0.25">
      <c r="A1" s="190" t="s">
        <v>281</v>
      </c>
    </row>
    <row r="2" spans="1:15" ht="16.5" customHeight="1" x14ac:dyDescent="0.25"/>
    <row r="3" spans="1:15" ht="16.5" customHeight="1" x14ac:dyDescent="0.25">
      <c r="A3" s="171" t="s">
        <v>72</v>
      </c>
      <c r="B3" s="166"/>
      <c r="C3" s="166"/>
      <c r="D3" s="166"/>
      <c r="E3" s="166"/>
      <c r="F3" s="167"/>
    </row>
    <row r="4" spans="1:15" ht="24" customHeight="1" x14ac:dyDescent="0.25">
      <c r="A4" s="168" t="s">
        <v>118</v>
      </c>
      <c r="B4" s="164" t="s">
        <v>117</v>
      </c>
      <c r="C4" s="164" t="s">
        <v>116</v>
      </c>
      <c r="D4" s="164" t="s">
        <v>83</v>
      </c>
      <c r="E4" s="164" t="s">
        <v>9</v>
      </c>
      <c r="F4" s="164" t="s">
        <v>17</v>
      </c>
    </row>
    <row r="5" spans="1:15" ht="16.5" customHeight="1" x14ac:dyDescent="0.25">
      <c r="A5" s="172" t="s">
        <v>122</v>
      </c>
      <c r="B5" s="195">
        <v>6321</v>
      </c>
      <c r="C5" s="195">
        <v>3896</v>
      </c>
      <c r="D5" s="195">
        <v>10217</v>
      </c>
      <c r="E5" s="195">
        <v>308</v>
      </c>
      <c r="F5" s="195">
        <v>10525</v>
      </c>
      <c r="H5" s="194"/>
      <c r="I5" s="194"/>
      <c r="J5" s="194"/>
      <c r="K5" s="194"/>
      <c r="L5" s="194"/>
    </row>
    <row r="6" spans="1:15" ht="16.5" customHeight="1" x14ac:dyDescent="0.25">
      <c r="A6" s="165" t="s">
        <v>123</v>
      </c>
      <c r="B6" s="195">
        <v>792</v>
      </c>
      <c r="C6" s="195">
        <v>3057</v>
      </c>
      <c r="D6" s="195">
        <v>3849</v>
      </c>
      <c r="E6" s="195">
        <v>6676</v>
      </c>
      <c r="F6" s="195">
        <v>10525</v>
      </c>
      <c r="H6" s="194"/>
      <c r="I6" s="194"/>
      <c r="J6" s="194"/>
      <c r="K6" s="194"/>
      <c r="L6" s="194"/>
    </row>
    <row r="7" spans="1:15" ht="16.5" customHeight="1" x14ac:dyDescent="0.25">
      <c r="A7" s="165" t="s">
        <v>124</v>
      </c>
      <c r="B7" s="195">
        <v>1031</v>
      </c>
      <c r="C7" s="195">
        <v>2812</v>
      </c>
      <c r="D7" s="195">
        <v>3843</v>
      </c>
      <c r="E7" s="195">
        <v>6682</v>
      </c>
      <c r="F7" s="195">
        <v>10525</v>
      </c>
      <c r="H7" s="194"/>
      <c r="I7" s="194"/>
      <c r="J7" s="194"/>
      <c r="K7" s="194"/>
      <c r="L7" s="194"/>
    </row>
    <row r="8" spans="1:15" ht="16.5" customHeight="1" x14ac:dyDescent="0.25">
      <c r="A8" s="173" t="s">
        <v>125</v>
      </c>
      <c r="B8" s="195">
        <v>2594</v>
      </c>
      <c r="C8" s="195">
        <v>1188</v>
      </c>
      <c r="D8" s="195">
        <v>3782</v>
      </c>
      <c r="E8" s="195">
        <v>6743</v>
      </c>
      <c r="F8" s="195">
        <v>10525</v>
      </c>
      <c r="H8" s="194"/>
      <c r="I8" s="194"/>
      <c r="J8" s="194"/>
      <c r="K8" s="194"/>
      <c r="L8" s="194"/>
    </row>
    <row r="9" spans="1:15" s="176" customFormat="1" ht="25.5" customHeight="1" x14ac:dyDescent="0.25">
      <c r="A9" s="289" t="s">
        <v>112</v>
      </c>
      <c r="B9" s="289"/>
      <c r="C9" s="289"/>
      <c r="D9" s="289"/>
      <c r="E9" s="289"/>
      <c r="F9" s="289"/>
      <c r="G9" s="175"/>
      <c r="H9" s="175"/>
      <c r="I9" s="175"/>
      <c r="J9" s="175"/>
      <c r="K9" s="175"/>
      <c r="L9" s="175"/>
      <c r="M9" s="175"/>
      <c r="N9" s="175"/>
      <c r="O9" s="175"/>
    </row>
    <row r="10" spans="1:15" ht="16.5" customHeight="1" x14ac:dyDescent="0.25">
      <c r="A10" s="267" t="s">
        <v>132</v>
      </c>
      <c r="B10" s="267"/>
      <c r="C10" s="267"/>
      <c r="D10" s="267"/>
      <c r="E10" s="267"/>
      <c r="F10" s="267"/>
    </row>
    <row r="11" spans="1:15" ht="16.5" customHeight="1" x14ac:dyDescent="0.25"/>
    <row r="12" spans="1:15" ht="16.5" customHeight="1" x14ac:dyDescent="0.25"/>
    <row r="13" spans="1:15" ht="16.5" customHeight="1" x14ac:dyDescent="0.25">
      <c r="A13" s="166" t="s">
        <v>64</v>
      </c>
      <c r="B13" s="166"/>
      <c r="C13" s="166"/>
      <c r="D13" s="166"/>
      <c r="E13" s="166"/>
      <c r="F13" s="167"/>
    </row>
    <row r="14" spans="1:15" ht="24" customHeight="1" x14ac:dyDescent="0.25">
      <c r="A14" s="168" t="s">
        <v>118</v>
      </c>
      <c r="B14" s="164" t="s">
        <v>117</v>
      </c>
      <c r="C14" s="164" t="s">
        <v>116</v>
      </c>
      <c r="D14" s="164" t="s">
        <v>83</v>
      </c>
      <c r="E14" s="164" t="s">
        <v>9</v>
      </c>
      <c r="F14" s="164" t="s">
        <v>17</v>
      </c>
    </row>
    <row r="15" spans="1:15" ht="16.5" customHeight="1" x14ac:dyDescent="0.25">
      <c r="A15" s="172" t="s">
        <v>122</v>
      </c>
      <c r="B15" s="195">
        <v>1858</v>
      </c>
      <c r="C15" s="195">
        <v>1282</v>
      </c>
      <c r="D15" s="195">
        <v>3140</v>
      </c>
      <c r="E15" s="195">
        <v>126</v>
      </c>
      <c r="F15" s="195">
        <v>3266</v>
      </c>
    </row>
    <row r="16" spans="1:15" ht="16.5" customHeight="1" x14ac:dyDescent="0.25">
      <c r="A16" s="165" t="s">
        <v>123</v>
      </c>
      <c r="B16" s="195">
        <v>322</v>
      </c>
      <c r="C16" s="195">
        <v>942</v>
      </c>
      <c r="D16" s="195">
        <v>1264</v>
      </c>
      <c r="E16" s="195">
        <v>2002</v>
      </c>
      <c r="F16" s="195">
        <v>3266</v>
      </c>
    </row>
    <row r="17" spans="1:15" ht="16.5" customHeight="1" x14ac:dyDescent="0.25">
      <c r="A17" s="165" t="s">
        <v>124</v>
      </c>
      <c r="B17" s="195">
        <v>324</v>
      </c>
      <c r="C17" s="195">
        <v>943</v>
      </c>
      <c r="D17" s="195">
        <v>1267</v>
      </c>
      <c r="E17" s="195">
        <v>1999</v>
      </c>
      <c r="F17" s="195">
        <v>3266</v>
      </c>
    </row>
    <row r="18" spans="1:15" ht="16.5" customHeight="1" x14ac:dyDescent="0.25">
      <c r="A18" s="173" t="s">
        <v>125</v>
      </c>
      <c r="B18" s="195">
        <v>962</v>
      </c>
      <c r="C18" s="195">
        <v>286</v>
      </c>
      <c r="D18" s="195">
        <v>1248</v>
      </c>
      <c r="E18" s="195">
        <v>2018</v>
      </c>
      <c r="F18" s="195">
        <v>3266</v>
      </c>
    </row>
    <row r="19" spans="1:15" s="176" customFormat="1" ht="25.5" customHeight="1" x14ac:dyDescent="0.25">
      <c r="A19" s="289" t="s">
        <v>260</v>
      </c>
      <c r="B19" s="289"/>
      <c r="C19" s="289"/>
      <c r="D19" s="289"/>
      <c r="E19" s="289"/>
      <c r="F19" s="289"/>
      <c r="G19" s="175"/>
      <c r="H19" s="175"/>
      <c r="I19" s="175"/>
      <c r="J19" s="175"/>
      <c r="K19" s="175"/>
      <c r="L19" s="175"/>
      <c r="M19" s="175"/>
      <c r="N19" s="175"/>
      <c r="O19" s="175"/>
    </row>
    <row r="20" spans="1:15" ht="16.5" customHeight="1" x14ac:dyDescent="0.25">
      <c r="A20" s="267" t="s">
        <v>132</v>
      </c>
      <c r="B20" s="267"/>
      <c r="C20" s="267"/>
      <c r="D20" s="267"/>
      <c r="E20" s="267"/>
      <c r="F20" s="267"/>
    </row>
    <row r="21" spans="1:15" ht="16.5" customHeight="1" x14ac:dyDescent="0.25"/>
    <row r="22" spans="1:15" ht="16.5" customHeight="1" x14ac:dyDescent="0.25"/>
    <row r="23" spans="1:15" ht="16.5" customHeight="1" x14ac:dyDescent="0.25">
      <c r="A23" s="166" t="s">
        <v>65</v>
      </c>
      <c r="B23" s="166"/>
      <c r="C23" s="166"/>
      <c r="D23" s="166"/>
      <c r="E23" s="166"/>
      <c r="F23" s="167"/>
    </row>
    <row r="24" spans="1:15" ht="24" customHeight="1" x14ac:dyDescent="0.25">
      <c r="A24" s="168" t="s">
        <v>118</v>
      </c>
      <c r="B24" s="164" t="s">
        <v>117</v>
      </c>
      <c r="C24" s="164" t="s">
        <v>116</v>
      </c>
      <c r="D24" s="164" t="s">
        <v>83</v>
      </c>
      <c r="E24" s="164" t="s">
        <v>9</v>
      </c>
      <c r="F24" s="164" t="s">
        <v>17</v>
      </c>
    </row>
    <row r="25" spans="1:15" ht="16.5" customHeight="1" x14ac:dyDescent="0.25">
      <c r="A25" s="172" t="s">
        <v>122</v>
      </c>
      <c r="B25" s="195">
        <v>968</v>
      </c>
      <c r="C25" s="195">
        <v>1317</v>
      </c>
      <c r="D25" s="195">
        <v>2285</v>
      </c>
      <c r="E25" s="195">
        <v>43</v>
      </c>
      <c r="F25" s="195">
        <v>2328</v>
      </c>
    </row>
    <row r="26" spans="1:15" ht="16.5" customHeight="1" x14ac:dyDescent="0.25">
      <c r="A26" s="165" t="s">
        <v>123</v>
      </c>
      <c r="B26" s="195">
        <v>129</v>
      </c>
      <c r="C26" s="195">
        <v>1181</v>
      </c>
      <c r="D26" s="195">
        <v>1310</v>
      </c>
      <c r="E26" s="195">
        <v>1018</v>
      </c>
      <c r="F26" s="195">
        <v>2328</v>
      </c>
    </row>
    <row r="27" spans="1:15" ht="16.5" customHeight="1" x14ac:dyDescent="0.25">
      <c r="A27" s="165" t="s">
        <v>124</v>
      </c>
      <c r="B27" s="195">
        <v>290</v>
      </c>
      <c r="C27" s="195">
        <v>1016</v>
      </c>
      <c r="D27" s="195">
        <v>1306</v>
      </c>
      <c r="E27" s="195">
        <v>1022</v>
      </c>
      <c r="F27" s="195">
        <v>2328</v>
      </c>
    </row>
    <row r="28" spans="1:15" ht="16.5" customHeight="1" x14ac:dyDescent="0.25">
      <c r="A28" s="173" t="s">
        <v>125</v>
      </c>
      <c r="B28" s="195">
        <v>817</v>
      </c>
      <c r="C28" s="195">
        <v>456</v>
      </c>
      <c r="D28" s="195">
        <v>1273</v>
      </c>
      <c r="E28" s="195">
        <v>1055</v>
      </c>
      <c r="F28" s="195">
        <v>2328</v>
      </c>
    </row>
    <row r="29" spans="1:15" s="176" customFormat="1" ht="25.5" customHeight="1" x14ac:dyDescent="0.25">
      <c r="A29" s="289" t="s">
        <v>261</v>
      </c>
      <c r="B29" s="289"/>
      <c r="C29" s="289"/>
      <c r="D29" s="289"/>
      <c r="E29" s="289"/>
      <c r="F29" s="289"/>
      <c r="G29" s="175"/>
      <c r="H29" s="175"/>
      <c r="I29" s="175"/>
      <c r="J29" s="175"/>
      <c r="K29" s="175"/>
      <c r="L29" s="175"/>
      <c r="M29" s="175"/>
      <c r="N29" s="175"/>
      <c r="O29" s="175"/>
    </row>
    <row r="30" spans="1:15" ht="16.5" customHeight="1" x14ac:dyDescent="0.25">
      <c r="A30" s="267" t="s">
        <v>132</v>
      </c>
      <c r="B30" s="267"/>
      <c r="C30" s="267"/>
      <c r="D30" s="267"/>
      <c r="E30" s="267"/>
      <c r="F30" s="267"/>
    </row>
    <row r="31" spans="1:15" ht="16.5" customHeight="1" x14ac:dyDescent="0.25"/>
    <row r="32" spans="1:15" ht="16.5" customHeight="1" x14ac:dyDescent="0.25"/>
    <row r="33" spans="1:15" ht="16.5" customHeight="1" x14ac:dyDescent="0.25">
      <c r="A33" s="166" t="s">
        <v>66</v>
      </c>
      <c r="B33" s="166"/>
      <c r="C33" s="166"/>
      <c r="D33" s="166"/>
      <c r="E33" s="166"/>
      <c r="F33" s="167"/>
    </row>
    <row r="34" spans="1:15" ht="24" customHeight="1" x14ac:dyDescent="0.25">
      <c r="A34" s="168" t="s">
        <v>118</v>
      </c>
      <c r="B34" s="164" t="s">
        <v>117</v>
      </c>
      <c r="C34" s="164" t="s">
        <v>116</v>
      </c>
      <c r="D34" s="164" t="s">
        <v>83</v>
      </c>
      <c r="E34" s="164" t="s">
        <v>9</v>
      </c>
      <c r="F34" s="164" t="s">
        <v>17</v>
      </c>
    </row>
    <row r="35" spans="1:15" ht="16.5" customHeight="1" x14ac:dyDescent="0.25">
      <c r="A35" s="172" t="s">
        <v>122</v>
      </c>
      <c r="B35" s="195">
        <v>987</v>
      </c>
      <c r="C35" s="195">
        <v>770</v>
      </c>
      <c r="D35" s="195">
        <v>1757</v>
      </c>
      <c r="E35" s="195">
        <v>52</v>
      </c>
      <c r="F35" s="195">
        <v>1809</v>
      </c>
    </row>
    <row r="36" spans="1:15" ht="16.5" customHeight="1" x14ac:dyDescent="0.25">
      <c r="A36" s="165" t="s">
        <v>123</v>
      </c>
      <c r="B36" s="195">
        <v>73</v>
      </c>
      <c r="C36" s="195">
        <v>686</v>
      </c>
      <c r="D36" s="195">
        <v>759</v>
      </c>
      <c r="E36" s="195">
        <v>1050</v>
      </c>
      <c r="F36" s="195">
        <v>1809</v>
      </c>
    </row>
    <row r="37" spans="1:15" ht="16.5" customHeight="1" x14ac:dyDescent="0.25">
      <c r="A37" s="165" t="s">
        <v>124</v>
      </c>
      <c r="B37" s="195">
        <v>174</v>
      </c>
      <c r="C37" s="195">
        <v>579</v>
      </c>
      <c r="D37" s="195">
        <v>753</v>
      </c>
      <c r="E37" s="195">
        <v>1056</v>
      </c>
      <c r="F37" s="195">
        <v>1809</v>
      </c>
    </row>
    <row r="38" spans="1:15" ht="16.5" customHeight="1" x14ac:dyDescent="0.25">
      <c r="A38" s="173" t="s">
        <v>125</v>
      </c>
      <c r="B38" s="195">
        <v>577</v>
      </c>
      <c r="C38" s="195">
        <v>168</v>
      </c>
      <c r="D38" s="195">
        <v>745</v>
      </c>
      <c r="E38" s="195">
        <v>1064</v>
      </c>
      <c r="F38" s="195">
        <v>1809</v>
      </c>
    </row>
    <row r="39" spans="1:15" s="176" customFormat="1" ht="25.5" customHeight="1" x14ac:dyDescent="0.25">
      <c r="A39" s="289" t="s">
        <v>262</v>
      </c>
      <c r="B39" s="289"/>
      <c r="C39" s="289"/>
      <c r="D39" s="289"/>
      <c r="E39" s="289"/>
      <c r="F39" s="289"/>
      <c r="G39" s="175"/>
      <c r="H39" s="175"/>
      <c r="I39" s="175"/>
      <c r="J39" s="175"/>
      <c r="K39" s="175"/>
      <c r="L39" s="175"/>
      <c r="M39" s="175"/>
      <c r="N39" s="175"/>
      <c r="O39" s="175"/>
    </row>
    <row r="40" spans="1:15" ht="16.5" customHeight="1" x14ac:dyDescent="0.25">
      <c r="A40" s="267" t="s">
        <v>132</v>
      </c>
      <c r="B40" s="267"/>
      <c r="C40" s="267"/>
      <c r="D40" s="267"/>
      <c r="E40" s="267"/>
      <c r="F40" s="267"/>
    </row>
    <row r="41" spans="1:15" ht="16.5" customHeight="1" x14ac:dyDescent="0.25"/>
    <row r="42" spans="1:15" ht="16.5" customHeight="1" x14ac:dyDescent="0.25"/>
    <row r="43" spans="1:15" ht="16.5" customHeight="1" x14ac:dyDescent="0.25">
      <c r="A43" s="166" t="s">
        <v>119</v>
      </c>
      <c r="B43" s="166"/>
      <c r="C43" s="166"/>
      <c r="D43" s="166"/>
      <c r="E43" s="166"/>
      <c r="F43" s="167"/>
    </row>
    <row r="44" spans="1:15" ht="24" customHeight="1" x14ac:dyDescent="0.25">
      <c r="A44" s="168" t="s">
        <v>118</v>
      </c>
      <c r="B44" s="164" t="s">
        <v>117</v>
      </c>
      <c r="C44" s="164" t="s">
        <v>116</v>
      </c>
      <c r="D44" s="164" t="s">
        <v>83</v>
      </c>
      <c r="E44" s="164" t="s">
        <v>9</v>
      </c>
      <c r="F44" s="164" t="s">
        <v>17</v>
      </c>
    </row>
    <row r="45" spans="1:15" ht="16.5" customHeight="1" x14ac:dyDescent="0.25">
      <c r="A45" s="172" t="s">
        <v>122</v>
      </c>
      <c r="B45" s="195">
        <v>216</v>
      </c>
      <c r="C45" s="195">
        <v>57</v>
      </c>
      <c r="D45" s="195">
        <v>273</v>
      </c>
      <c r="E45" s="195">
        <v>3</v>
      </c>
      <c r="F45" s="195">
        <v>276</v>
      </c>
    </row>
    <row r="46" spans="1:15" ht="16.5" customHeight="1" x14ac:dyDescent="0.25">
      <c r="A46" s="165" t="s">
        <v>123</v>
      </c>
      <c r="B46" s="195">
        <v>27</v>
      </c>
      <c r="C46" s="195">
        <v>28</v>
      </c>
      <c r="D46" s="195">
        <v>55</v>
      </c>
      <c r="E46" s="195">
        <v>221</v>
      </c>
      <c r="F46" s="195">
        <v>276</v>
      </c>
    </row>
    <row r="47" spans="1:15" ht="16.5" customHeight="1" x14ac:dyDescent="0.25">
      <c r="A47" s="165" t="s">
        <v>124</v>
      </c>
      <c r="B47" s="195">
        <v>36</v>
      </c>
      <c r="C47" s="195">
        <v>20</v>
      </c>
      <c r="D47" s="195">
        <v>56</v>
      </c>
      <c r="E47" s="195">
        <v>220</v>
      </c>
      <c r="F47" s="195">
        <v>276</v>
      </c>
    </row>
    <row r="48" spans="1:15" ht="16.5" customHeight="1" x14ac:dyDescent="0.25">
      <c r="A48" s="173" t="s">
        <v>125</v>
      </c>
      <c r="B48" s="195">
        <v>18</v>
      </c>
      <c r="C48" s="195">
        <v>37</v>
      </c>
      <c r="D48" s="195">
        <v>55</v>
      </c>
      <c r="E48" s="195">
        <v>221</v>
      </c>
      <c r="F48" s="195">
        <v>276</v>
      </c>
    </row>
    <row r="49" spans="1:15" s="176" customFormat="1" ht="25.5" customHeight="1" x14ac:dyDescent="0.25">
      <c r="A49" s="289" t="s">
        <v>263</v>
      </c>
      <c r="B49" s="289"/>
      <c r="C49" s="289"/>
      <c r="D49" s="289"/>
      <c r="E49" s="289"/>
      <c r="F49" s="289"/>
      <c r="G49" s="175"/>
      <c r="H49" s="175"/>
      <c r="I49" s="175"/>
      <c r="J49" s="175"/>
      <c r="K49" s="175"/>
      <c r="L49" s="175"/>
      <c r="M49" s="175"/>
      <c r="N49" s="175"/>
      <c r="O49" s="175"/>
    </row>
    <row r="50" spans="1:15" x14ac:dyDescent="0.25">
      <c r="A50" s="267" t="s">
        <v>132</v>
      </c>
      <c r="B50" s="267"/>
      <c r="C50" s="267"/>
      <c r="D50" s="267"/>
      <c r="E50" s="267"/>
      <c r="F50" s="267"/>
    </row>
    <row r="53" spans="1:15" x14ac:dyDescent="0.25">
      <c r="A53" s="166" t="s">
        <v>134</v>
      </c>
      <c r="B53" s="166"/>
      <c r="C53" s="166"/>
      <c r="D53" s="166"/>
      <c r="E53" s="166"/>
      <c r="F53" s="167"/>
    </row>
    <row r="54" spans="1:15" ht="24" customHeight="1" x14ac:dyDescent="0.25">
      <c r="A54" s="168" t="s">
        <v>118</v>
      </c>
      <c r="B54" s="164" t="s">
        <v>117</v>
      </c>
      <c r="C54" s="164" t="s">
        <v>116</v>
      </c>
      <c r="D54" s="164" t="s">
        <v>83</v>
      </c>
      <c r="E54" s="164" t="s">
        <v>9</v>
      </c>
      <c r="F54" s="164" t="s">
        <v>17</v>
      </c>
    </row>
    <row r="55" spans="1:15" x14ac:dyDescent="0.25">
      <c r="A55" s="172" t="s">
        <v>122</v>
      </c>
      <c r="B55" s="195">
        <v>2008</v>
      </c>
      <c r="C55" s="195">
        <v>201</v>
      </c>
      <c r="D55" s="195">
        <v>2209</v>
      </c>
      <c r="E55" s="195">
        <v>50</v>
      </c>
      <c r="F55" s="195">
        <v>2259</v>
      </c>
    </row>
    <row r="56" spans="1:15" x14ac:dyDescent="0.25">
      <c r="A56" s="165" t="s">
        <v>123</v>
      </c>
      <c r="B56" s="195">
        <v>149</v>
      </c>
      <c r="C56" s="195">
        <v>47</v>
      </c>
      <c r="D56" s="195">
        <v>196</v>
      </c>
      <c r="E56" s="195">
        <v>2063</v>
      </c>
      <c r="F56" s="195">
        <v>2259</v>
      </c>
    </row>
    <row r="57" spans="1:15" x14ac:dyDescent="0.25">
      <c r="A57" s="165" t="s">
        <v>124</v>
      </c>
      <c r="B57" s="195">
        <v>162</v>
      </c>
      <c r="C57" s="195">
        <v>33</v>
      </c>
      <c r="D57" s="195">
        <v>195</v>
      </c>
      <c r="E57" s="195">
        <v>2064</v>
      </c>
      <c r="F57" s="195">
        <v>2259</v>
      </c>
    </row>
    <row r="58" spans="1:15" x14ac:dyDescent="0.25">
      <c r="A58" s="173" t="s">
        <v>125</v>
      </c>
      <c r="B58" s="195">
        <v>30</v>
      </c>
      <c r="C58" s="195">
        <v>168</v>
      </c>
      <c r="D58" s="195">
        <v>198</v>
      </c>
      <c r="E58" s="195">
        <v>2061</v>
      </c>
      <c r="F58" s="195">
        <v>2259</v>
      </c>
    </row>
    <row r="59" spans="1:15" s="176" customFormat="1" ht="25.5" customHeight="1" x14ac:dyDescent="0.25">
      <c r="A59" s="289" t="s">
        <v>264</v>
      </c>
      <c r="B59" s="289"/>
      <c r="C59" s="289"/>
      <c r="D59" s="289"/>
      <c r="E59" s="289"/>
      <c r="F59" s="289"/>
      <c r="G59" s="175"/>
      <c r="H59" s="175"/>
      <c r="I59" s="175"/>
      <c r="J59" s="175"/>
      <c r="K59" s="175"/>
      <c r="L59" s="175"/>
      <c r="M59" s="175"/>
      <c r="N59" s="175"/>
      <c r="O59" s="175"/>
    </row>
    <row r="60" spans="1:15" x14ac:dyDescent="0.25">
      <c r="A60" s="267" t="s">
        <v>132</v>
      </c>
      <c r="B60" s="267"/>
      <c r="C60" s="267"/>
      <c r="D60" s="267"/>
      <c r="E60" s="267"/>
      <c r="F60" s="267"/>
    </row>
    <row r="63" spans="1:15" x14ac:dyDescent="0.25">
      <c r="A63" s="166" t="s">
        <v>120</v>
      </c>
      <c r="B63" s="166"/>
      <c r="C63" s="166"/>
      <c r="D63" s="166"/>
      <c r="E63" s="166"/>
      <c r="F63" s="167"/>
    </row>
    <row r="64" spans="1:15" ht="24" customHeight="1" x14ac:dyDescent="0.25">
      <c r="A64" s="168" t="s">
        <v>118</v>
      </c>
      <c r="B64" s="164" t="s">
        <v>117</v>
      </c>
      <c r="C64" s="164" t="s">
        <v>116</v>
      </c>
      <c r="D64" s="164" t="s">
        <v>83</v>
      </c>
      <c r="E64" s="164" t="s">
        <v>9</v>
      </c>
      <c r="F64" s="164" t="s">
        <v>17</v>
      </c>
    </row>
    <row r="65" spans="1:15" x14ac:dyDescent="0.25">
      <c r="A65" s="172" t="s">
        <v>122</v>
      </c>
      <c r="B65" s="195">
        <v>284</v>
      </c>
      <c r="C65" s="195">
        <v>269</v>
      </c>
      <c r="D65" s="195">
        <v>553</v>
      </c>
      <c r="E65" s="195">
        <v>34</v>
      </c>
      <c r="F65" s="195">
        <v>587</v>
      </c>
    </row>
    <row r="66" spans="1:15" x14ac:dyDescent="0.25">
      <c r="A66" s="165" t="s">
        <v>123</v>
      </c>
      <c r="B66" s="195">
        <v>92</v>
      </c>
      <c r="C66" s="195">
        <v>173</v>
      </c>
      <c r="D66" s="195">
        <v>265</v>
      </c>
      <c r="E66" s="195">
        <v>322</v>
      </c>
      <c r="F66" s="195">
        <v>587</v>
      </c>
    </row>
    <row r="67" spans="1:15" x14ac:dyDescent="0.25">
      <c r="A67" s="165" t="s">
        <v>124</v>
      </c>
      <c r="B67" s="195">
        <v>45</v>
      </c>
      <c r="C67" s="195">
        <v>221</v>
      </c>
      <c r="D67" s="195">
        <v>266</v>
      </c>
      <c r="E67" s="195">
        <v>321</v>
      </c>
      <c r="F67" s="195">
        <v>587</v>
      </c>
    </row>
    <row r="68" spans="1:15" x14ac:dyDescent="0.25">
      <c r="A68" s="173" t="s">
        <v>125</v>
      </c>
      <c r="B68" s="195">
        <v>190</v>
      </c>
      <c r="C68" s="195">
        <v>73</v>
      </c>
      <c r="D68" s="195">
        <v>263</v>
      </c>
      <c r="E68" s="195">
        <v>324</v>
      </c>
      <c r="F68" s="195">
        <v>587</v>
      </c>
    </row>
    <row r="69" spans="1:15" s="176" customFormat="1" ht="25.5" customHeight="1" x14ac:dyDescent="0.25">
      <c r="A69" s="289" t="s">
        <v>265</v>
      </c>
      <c r="B69" s="289"/>
      <c r="C69" s="289"/>
      <c r="D69" s="289"/>
      <c r="E69" s="289"/>
      <c r="F69" s="289"/>
      <c r="G69" s="175"/>
      <c r="H69" s="175"/>
      <c r="I69" s="175"/>
      <c r="J69" s="175"/>
      <c r="K69" s="175"/>
      <c r="L69" s="175"/>
      <c r="M69" s="175"/>
      <c r="N69" s="175"/>
      <c r="O69" s="175"/>
    </row>
    <row r="70" spans="1:15" x14ac:dyDescent="0.25">
      <c r="A70" s="267" t="s">
        <v>132</v>
      </c>
      <c r="B70" s="267"/>
      <c r="C70" s="267"/>
      <c r="D70" s="267"/>
      <c r="E70" s="267"/>
      <c r="F70" s="267"/>
    </row>
  </sheetData>
  <mergeCells count="14">
    <mergeCell ref="A70:F70"/>
    <mergeCell ref="A40:F40"/>
    <mergeCell ref="A49:F49"/>
    <mergeCell ref="A50:F50"/>
    <mergeCell ref="A59:F59"/>
    <mergeCell ref="A60:F60"/>
    <mergeCell ref="A69:F69"/>
    <mergeCell ref="A30:F30"/>
    <mergeCell ref="A39:F39"/>
    <mergeCell ref="A9:F9"/>
    <mergeCell ref="A10:F10"/>
    <mergeCell ref="A19:F19"/>
    <mergeCell ref="A20:F20"/>
    <mergeCell ref="A29:F29"/>
  </mergeCells>
  <pageMargins left="0.7" right="0.7" top="0.75" bottom="0.75" header="0.3" footer="0.3"/>
  <pageSetup paperSize="9" scale="4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C16" sqref="C16"/>
    </sheetView>
  </sheetViews>
  <sheetFormatPr baseColWidth="10" defaultRowHeight="15" x14ac:dyDescent="0.25"/>
  <cols>
    <col min="1" max="1" width="26.28515625" style="25" customWidth="1"/>
    <col min="2" max="15" width="11.42578125" style="25"/>
  </cols>
  <sheetData>
    <row r="1" spans="1:6" x14ac:dyDescent="0.25">
      <c r="A1" s="190" t="s">
        <v>283</v>
      </c>
    </row>
    <row r="3" spans="1:6" ht="21" customHeight="1" x14ac:dyDescent="0.25">
      <c r="B3" s="278" t="s">
        <v>126</v>
      </c>
      <c r="C3" s="279"/>
      <c r="D3" s="279"/>
      <c r="E3" s="279"/>
      <c r="F3" s="280"/>
    </row>
    <row r="4" spans="1:6" ht="22.5" x14ac:dyDescent="0.25">
      <c r="A4" s="168" t="s">
        <v>121</v>
      </c>
      <c r="B4" s="164" t="s">
        <v>117</v>
      </c>
      <c r="C4" s="164" t="s">
        <v>116</v>
      </c>
      <c r="D4" s="164" t="s">
        <v>83</v>
      </c>
      <c r="E4" s="164" t="s">
        <v>12</v>
      </c>
      <c r="F4" s="164" t="s">
        <v>8</v>
      </c>
    </row>
    <row r="5" spans="1:6" x14ac:dyDescent="0.25">
      <c r="A5" s="172" t="s">
        <v>64</v>
      </c>
      <c r="B5" s="169">
        <v>1328</v>
      </c>
      <c r="C5" s="169">
        <v>1817</v>
      </c>
      <c r="D5" s="169">
        <v>3145</v>
      </c>
      <c r="E5" s="169">
        <v>121</v>
      </c>
      <c r="F5" s="169">
        <v>3266</v>
      </c>
    </row>
    <row r="6" spans="1:6" x14ac:dyDescent="0.25">
      <c r="A6" s="165" t="s">
        <v>65</v>
      </c>
      <c r="B6" s="169">
        <v>798</v>
      </c>
      <c r="C6" s="169">
        <v>1487</v>
      </c>
      <c r="D6" s="169">
        <v>2285</v>
      </c>
      <c r="E6" s="169">
        <v>43</v>
      </c>
      <c r="F6" s="169">
        <v>2328</v>
      </c>
    </row>
    <row r="7" spans="1:6" x14ac:dyDescent="0.25">
      <c r="A7" s="172" t="s">
        <v>66</v>
      </c>
      <c r="B7" s="169">
        <v>662</v>
      </c>
      <c r="C7" s="169">
        <v>1089</v>
      </c>
      <c r="D7" s="169">
        <v>1751</v>
      </c>
      <c r="E7" s="169">
        <v>58</v>
      </c>
      <c r="F7" s="169">
        <v>1809</v>
      </c>
    </row>
    <row r="8" spans="1:6" x14ac:dyDescent="0.25">
      <c r="A8" s="165" t="s">
        <v>119</v>
      </c>
      <c r="B8" s="169">
        <v>213</v>
      </c>
      <c r="C8" s="169">
        <v>58</v>
      </c>
      <c r="D8" s="169">
        <v>271</v>
      </c>
      <c r="E8" s="169">
        <v>5</v>
      </c>
      <c r="F8" s="169">
        <v>276</v>
      </c>
    </row>
    <row r="9" spans="1:6" x14ac:dyDescent="0.25">
      <c r="A9" s="172" t="s">
        <v>25</v>
      </c>
      <c r="B9" s="169">
        <v>2001</v>
      </c>
      <c r="C9" s="169">
        <v>204</v>
      </c>
      <c r="D9" s="169">
        <v>2205</v>
      </c>
      <c r="E9" s="169">
        <v>54</v>
      </c>
      <c r="F9" s="169">
        <v>2259</v>
      </c>
    </row>
    <row r="10" spans="1:6" x14ac:dyDescent="0.25">
      <c r="A10" s="165" t="s">
        <v>120</v>
      </c>
      <c r="B10" s="169">
        <v>238</v>
      </c>
      <c r="C10" s="169">
        <v>321</v>
      </c>
      <c r="D10" s="169">
        <v>559</v>
      </c>
      <c r="E10" s="169">
        <v>28</v>
      </c>
      <c r="F10" s="169">
        <v>587</v>
      </c>
    </row>
    <row r="11" spans="1:6" x14ac:dyDescent="0.25">
      <c r="A11" s="168" t="s">
        <v>13</v>
      </c>
      <c r="B11" s="177">
        <v>5240</v>
      </c>
      <c r="C11" s="177">
        <v>4976</v>
      </c>
      <c r="D11" s="177">
        <v>10216</v>
      </c>
      <c r="E11" s="177">
        <v>309</v>
      </c>
      <c r="F11" s="177">
        <v>10525</v>
      </c>
    </row>
    <row r="12" spans="1:6" ht="23.25" customHeight="1" x14ac:dyDescent="0.25">
      <c r="A12" s="289" t="s">
        <v>112</v>
      </c>
      <c r="B12" s="289"/>
      <c r="C12" s="289"/>
      <c r="D12" s="289"/>
      <c r="E12" s="289"/>
      <c r="F12" s="289"/>
    </row>
    <row r="13" spans="1:6" x14ac:dyDescent="0.25">
      <c r="A13" s="267" t="s">
        <v>132</v>
      </c>
      <c r="B13" s="267"/>
      <c r="C13" s="267"/>
      <c r="D13" s="267"/>
      <c r="E13" s="267"/>
      <c r="F13" s="267"/>
    </row>
  </sheetData>
  <sortState ref="A7:E14">
    <sortCondition ref="A7:A14"/>
  </sortState>
  <mergeCells count="3">
    <mergeCell ref="B3:F3"/>
    <mergeCell ref="A12:F12"/>
    <mergeCell ref="A13:F1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H5" sqref="H5"/>
    </sheetView>
  </sheetViews>
  <sheetFormatPr baseColWidth="10" defaultRowHeight="15" x14ac:dyDescent="0.25"/>
  <cols>
    <col min="1" max="1" width="23" style="25" customWidth="1"/>
    <col min="2" max="8" width="11.42578125" style="25"/>
    <col min="9" max="9" width="27.5703125" style="25" customWidth="1"/>
    <col min="10" max="16384" width="11.42578125" style="25"/>
  </cols>
  <sheetData>
    <row r="1" spans="1:11" ht="30" customHeight="1" x14ac:dyDescent="0.25">
      <c r="A1" s="291" t="s">
        <v>285</v>
      </c>
      <c r="B1" s="291"/>
      <c r="C1" s="291"/>
      <c r="D1" s="291"/>
      <c r="E1" s="291"/>
      <c r="F1" s="291"/>
      <c r="G1" s="291"/>
      <c r="H1" s="291"/>
    </row>
    <row r="3" spans="1:11" ht="30" customHeight="1" x14ac:dyDescent="0.25">
      <c r="B3" s="285" t="s">
        <v>127</v>
      </c>
      <c r="C3" s="286"/>
      <c r="D3" s="286"/>
      <c r="E3" s="286"/>
      <c r="F3" s="287"/>
    </row>
    <row r="4" spans="1:11" ht="22.5" x14ac:dyDescent="0.25">
      <c r="A4" s="168" t="s">
        <v>121</v>
      </c>
      <c r="B4" s="164" t="s">
        <v>117</v>
      </c>
      <c r="C4" s="164" t="s">
        <v>116</v>
      </c>
      <c r="D4" s="164" t="s">
        <v>83</v>
      </c>
      <c r="E4" s="164" t="s">
        <v>12</v>
      </c>
      <c r="F4" s="164" t="s">
        <v>8</v>
      </c>
      <c r="G4" s="180"/>
    </row>
    <row r="5" spans="1:11" x14ac:dyDescent="0.25">
      <c r="A5" s="172" t="s">
        <v>64</v>
      </c>
      <c r="B5" s="169">
        <v>23</v>
      </c>
      <c r="C5" s="169">
        <v>3139</v>
      </c>
      <c r="D5" s="169">
        <v>3162</v>
      </c>
      <c r="E5" s="169">
        <v>104</v>
      </c>
      <c r="F5" s="169">
        <v>3266</v>
      </c>
      <c r="G5" s="181"/>
    </row>
    <row r="6" spans="1:11" x14ac:dyDescent="0.25">
      <c r="A6" s="165" t="s">
        <v>65</v>
      </c>
      <c r="B6" s="169">
        <v>23</v>
      </c>
      <c r="C6" s="169">
        <v>2262</v>
      </c>
      <c r="D6" s="169">
        <v>2285</v>
      </c>
      <c r="E6" s="169">
        <v>43</v>
      </c>
      <c r="F6" s="169">
        <v>2328</v>
      </c>
      <c r="G6" s="181"/>
    </row>
    <row r="7" spans="1:11" x14ac:dyDescent="0.25">
      <c r="A7" s="172" t="s">
        <v>66</v>
      </c>
      <c r="B7" s="169">
        <v>46</v>
      </c>
      <c r="C7" s="169">
        <v>1715</v>
      </c>
      <c r="D7" s="169">
        <v>1761</v>
      </c>
      <c r="E7" s="169">
        <v>48</v>
      </c>
      <c r="F7" s="169">
        <v>1809</v>
      </c>
      <c r="G7" s="181"/>
    </row>
    <row r="8" spans="1:11" x14ac:dyDescent="0.25">
      <c r="A8" s="165" t="s">
        <v>119</v>
      </c>
      <c r="B8" s="169">
        <v>39</v>
      </c>
      <c r="C8" s="169">
        <v>231</v>
      </c>
      <c r="D8" s="169">
        <v>270</v>
      </c>
      <c r="E8" s="169">
        <v>6</v>
      </c>
      <c r="F8" s="169">
        <v>276</v>
      </c>
      <c r="G8" s="181"/>
    </row>
    <row r="9" spans="1:11" x14ac:dyDescent="0.25">
      <c r="A9" s="172" t="s">
        <v>25</v>
      </c>
      <c r="B9" s="169">
        <v>896</v>
      </c>
      <c r="C9" s="169">
        <v>1337</v>
      </c>
      <c r="D9" s="169">
        <v>2233</v>
      </c>
      <c r="E9" s="169">
        <v>26</v>
      </c>
      <c r="F9" s="169">
        <v>2259</v>
      </c>
      <c r="G9" s="181"/>
    </row>
    <row r="10" spans="1:11" x14ac:dyDescent="0.25">
      <c r="A10" s="165" t="s">
        <v>120</v>
      </c>
      <c r="B10" s="169">
        <v>1</v>
      </c>
      <c r="C10" s="169">
        <v>565</v>
      </c>
      <c r="D10" s="169">
        <v>566</v>
      </c>
      <c r="E10" s="169">
        <v>21</v>
      </c>
      <c r="F10" s="169">
        <v>587</v>
      </c>
      <c r="G10" s="181"/>
    </row>
    <row r="11" spans="1:11" x14ac:dyDescent="0.25">
      <c r="A11" s="168" t="s">
        <v>13</v>
      </c>
      <c r="B11" s="177">
        <v>1028</v>
      </c>
      <c r="C11" s="177">
        <v>9249</v>
      </c>
      <c r="D11" s="177">
        <v>10277</v>
      </c>
      <c r="E11" s="177">
        <v>248</v>
      </c>
      <c r="F11" s="177">
        <v>10525</v>
      </c>
      <c r="G11" s="181"/>
    </row>
    <row r="12" spans="1:11" ht="30.75" customHeight="1" x14ac:dyDescent="0.25">
      <c r="A12" s="289" t="s">
        <v>112</v>
      </c>
      <c r="B12" s="289"/>
      <c r="C12" s="289"/>
      <c r="D12" s="289"/>
      <c r="E12" s="289"/>
      <c r="F12" s="289"/>
    </row>
    <row r="13" spans="1:11" x14ac:dyDescent="0.25">
      <c r="A13" s="267" t="s">
        <v>132</v>
      </c>
      <c r="B13" s="267"/>
      <c r="C13" s="267"/>
      <c r="D13" s="267"/>
      <c r="E13" s="267"/>
      <c r="F13" s="267"/>
    </row>
    <row r="16" spans="1:11" ht="21.75" customHeight="1" x14ac:dyDescent="0.25">
      <c r="A16" s="290" t="s">
        <v>252</v>
      </c>
      <c r="B16" s="290"/>
      <c r="C16" s="290"/>
      <c r="D16" s="290"/>
      <c r="E16" s="290"/>
      <c r="F16" s="290"/>
      <c r="G16" s="290"/>
      <c r="H16" s="290"/>
      <c r="I16" s="197"/>
      <c r="J16" s="197"/>
      <c r="K16" s="197"/>
    </row>
    <row r="18" spans="1:7" ht="31.5" customHeight="1" x14ac:dyDescent="0.25">
      <c r="B18" s="285" t="s">
        <v>140</v>
      </c>
      <c r="C18" s="286"/>
      <c r="D18" s="286"/>
      <c r="E18" s="286"/>
      <c r="F18" s="287"/>
      <c r="G18" s="182"/>
    </row>
    <row r="19" spans="1:7" ht="22.5" x14ac:dyDescent="0.25">
      <c r="A19" s="168" t="s">
        <v>121</v>
      </c>
      <c r="B19" s="164" t="s">
        <v>117</v>
      </c>
      <c r="C19" s="164" t="s">
        <v>116</v>
      </c>
      <c r="D19" s="164" t="s">
        <v>83</v>
      </c>
      <c r="E19" s="164" t="s">
        <v>12</v>
      </c>
      <c r="F19" s="164" t="s">
        <v>8</v>
      </c>
      <c r="G19" s="182"/>
    </row>
    <row r="20" spans="1:7" x14ac:dyDescent="0.25">
      <c r="A20" s="172" t="s">
        <v>64</v>
      </c>
      <c r="B20" s="169">
        <v>2582</v>
      </c>
      <c r="C20" s="169">
        <v>573</v>
      </c>
      <c r="D20" s="169">
        <v>3155</v>
      </c>
      <c r="E20" s="169">
        <v>111</v>
      </c>
      <c r="F20" s="169">
        <v>3266</v>
      </c>
      <c r="G20" s="182"/>
    </row>
    <row r="21" spans="1:7" x14ac:dyDescent="0.25">
      <c r="A21" s="165" t="s">
        <v>65</v>
      </c>
      <c r="B21" s="169">
        <v>2099</v>
      </c>
      <c r="C21" s="169">
        <v>185</v>
      </c>
      <c r="D21" s="169">
        <v>2284</v>
      </c>
      <c r="E21" s="169">
        <v>44</v>
      </c>
      <c r="F21" s="169">
        <v>2328</v>
      </c>
      <c r="G21" s="182"/>
    </row>
    <row r="22" spans="1:7" x14ac:dyDescent="0.25">
      <c r="A22" s="172" t="s">
        <v>66</v>
      </c>
      <c r="B22" s="169">
        <v>1615</v>
      </c>
      <c r="C22" s="169">
        <v>138</v>
      </c>
      <c r="D22" s="169">
        <v>1753</v>
      </c>
      <c r="E22" s="169">
        <v>56</v>
      </c>
      <c r="F22" s="169">
        <v>1809</v>
      </c>
      <c r="G22" s="182"/>
    </row>
    <row r="23" spans="1:7" x14ac:dyDescent="0.25">
      <c r="A23" s="165" t="s">
        <v>119</v>
      </c>
      <c r="B23" s="169">
        <v>264</v>
      </c>
      <c r="C23" s="169">
        <v>6</v>
      </c>
      <c r="D23" s="169">
        <v>270</v>
      </c>
      <c r="E23" s="169">
        <v>6</v>
      </c>
      <c r="F23" s="169">
        <v>276</v>
      </c>
      <c r="G23" s="182"/>
    </row>
    <row r="24" spans="1:7" x14ac:dyDescent="0.25">
      <c r="A24" s="172" t="s">
        <v>25</v>
      </c>
      <c r="B24" s="169">
        <v>2221</v>
      </c>
      <c r="C24" s="169">
        <v>12</v>
      </c>
      <c r="D24" s="169">
        <v>2233</v>
      </c>
      <c r="E24" s="169">
        <v>26</v>
      </c>
      <c r="F24" s="169">
        <v>2259</v>
      </c>
      <c r="G24" s="182"/>
    </row>
    <row r="25" spans="1:7" x14ac:dyDescent="0.25">
      <c r="A25" s="165" t="s">
        <v>120</v>
      </c>
      <c r="B25" s="169">
        <v>30</v>
      </c>
      <c r="C25" s="169">
        <v>532</v>
      </c>
      <c r="D25" s="169">
        <v>562</v>
      </c>
      <c r="E25" s="169">
        <v>25</v>
      </c>
      <c r="F25" s="169">
        <v>587</v>
      </c>
      <c r="G25" s="182"/>
    </row>
    <row r="26" spans="1:7" x14ac:dyDescent="0.25">
      <c r="A26" s="168" t="s">
        <v>13</v>
      </c>
      <c r="B26" s="177">
        <v>8811</v>
      </c>
      <c r="C26" s="177">
        <v>1446</v>
      </c>
      <c r="D26" s="177">
        <v>10257</v>
      </c>
      <c r="E26" s="177">
        <v>268</v>
      </c>
      <c r="F26" s="177">
        <v>10525</v>
      </c>
      <c r="G26" s="182"/>
    </row>
    <row r="27" spans="1:7" ht="30.75" customHeight="1" x14ac:dyDescent="0.25">
      <c r="A27" s="289" t="s">
        <v>141</v>
      </c>
      <c r="B27" s="289"/>
      <c r="C27" s="289"/>
      <c r="D27" s="289"/>
      <c r="E27" s="289"/>
      <c r="F27" s="289"/>
    </row>
    <row r="28" spans="1:7" x14ac:dyDescent="0.25">
      <c r="A28" s="267" t="s">
        <v>132</v>
      </c>
      <c r="B28" s="267"/>
      <c r="C28" s="267"/>
      <c r="D28" s="267"/>
      <c r="E28" s="267"/>
      <c r="F28" s="267"/>
    </row>
    <row r="30" spans="1:7" ht="33.75" customHeight="1" x14ac:dyDescent="0.25">
      <c r="B30" s="285" t="s">
        <v>139</v>
      </c>
      <c r="C30" s="286"/>
      <c r="D30" s="286"/>
      <c r="E30" s="286"/>
      <c r="F30" s="287"/>
    </row>
    <row r="31" spans="1:7" ht="22.5" x14ac:dyDescent="0.25">
      <c r="A31" s="168" t="s">
        <v>121</v>
      </c>
      <c r="B31" s="164" t="s">
        <v>117</v>
      </c>
      <c r="C31" s="164" t="s">
        <v>116</v>
      </c>
      <c r="D31" s="164" t="s">
        <v>83</v>
      </c>
      <c r="E31" s="164" t="s">
        <v>12</v>
      </c>
      <c r="F31" s="164" t="s">
        <v>8</v>
      </c>
    </row>
    <row r="32" spans="1:7" x14ac:dyDescent="0.25">
      <c r="A32" s="172" t="s">
        <v>64</v>
      </c>
      <c r="B32" s="169">
        <v>111</v>
      </c>
      <c r="C32" s="169">
        <v>3044</v>
      </c>
      <c r="D32" s="169">
        <v>3155</v>
      </c>
      <c r="E32" s="169">
        <v>111</v>
      </c>
      <c r="F32" s="169">
        <v>3266</v>
      </c>
    </row>
    <row r="33" spans="1:11" x14ac:dyDescent="0.25">
      <c r="A33" s="165" t="s">
        <v>65</v>
      </c>
      <c r="B33" s="169">
        <v>130</v>
      </c>
      <c r="C33" s="169">
        <v>2153</v>
      </c>
      <c r="D33" s="169">
        <v>2283</v>
      </c>
      <c r="E33" s="169">
        <v>45</v>
      </c>
      <c r="F33" s="169">
        <v>2328</v>
      </c>
    </row>
    <row r="34" spans="1:11" x14ac:dyDescent="0.25">
      <c r="A34" s="172" t="s">
        <v>66</v>
      </c>
      <c r="B34" s="169">
        <v>69</v>
      </c>
      <c r="C34" s="169">
        <v>1694</v>
      </c>
      <c r="D34" s="169">
        <v>1763</v>
      </c>
      <c r="E34" s="169">
        <v>46</v>
      </c>
      <c r="F34" s="169">
        <v>1809</v>
      </c>
    </row>
    <row r="35" spans="1:11" x14ac:dyDescent="0.25">
      <c r="A35" s="165" t="s">
        <v>119</v>
      </c>
      <c r="B35" s="169">
        <v>196</v>
      </c>
      <c r="C35" s="169">
        <v>74</v>
      </c>
      <c r="D35" s="169">
        <v>270</v>
      </c>
      <c r="E35" s="169">
        <v>6</v>
      </c>
      <c r="F35" s="169">
        <v>276</v>
      </c>
    </row>
    <row r="36" spans="1:11" x14ac:dyDescent="0.25">
      <c r="A36" s="172" t="s">
        <v>25</v>
      </c>
      <c r="B36" s="169">
        <v>2099</v>
      </c>
      <c r="C36" s="169">
        <v>130</v>
      </c>
      <c r="D36" s="169">
        <v>2229</v>
      </c>
      <c r="E36" s="169">
        <v>30</v>
      </c>
      <c r="F36" s="169">
        <v>2259</v>
      </c>
    </row>
    <row r="37" spans="1:11" x14ac:dyDescent="0.25">
      <c r="A37" s="165" t="s">
        <v>120</v>
      </c>
      <c r="B37" s="169">
        <v>11</v>
      </c>
      <c r="C37" s="169">
        <v>549</v>
      </c>
      <c r="D37" s="169">
        <v>560</v>
      </c>
      <c r="E37" s="169">
        <v>27</v>
      </c>
      <c r="F37" s="169">
        <v>587</v>
      </c>
    </row>
    <row r="38" spans="1:11" x14ac:dyDescent="0.25">
      <c r="A38" s="168" t="s">
        <v>13</v>
      </c>
      <c r="B38" s="177">
        <v>2616</v>
      </c>
      <c r="C38" s="177">
        <v>7644</v>
      </c>
      <c r="D38" s="177">
        <v>10260</v>
      </c>
      <c r="E38" s="177">
        <v>265</v>
      </c>
      <c r="F38" s="177">
        <v>10525</v>
      </c>
    </row>
    <row r="39" spans="1:11" ht="27" customHeight="1" x14ac:dyDescent="0.25">
      <c r="A39" s="289" t="s">
        <v>142</v>
      </c>
      <c r="B39" s="289"/>
      <c r="C39" s="289"/>
      <c r="D39" s="289"/>
      <c r="E39" s="289"/>
      <c r="F39" s="289"/>
    </row>
    <row r="40" spans="1:11" x14ac:dyDescent="0.25">
      <c r="A40" s="267" t="s">
        <v>132</v>
      </c>
      <c r="B40" s="267"/>
      <c r="C40" s="267"/>
      <c r="D40" s="267"/>
      <c r="E40" s="267"/>
      <c r="F40" s="267"/>
    </row>
    <row r="43" spans="1:11" ht="21.75" customHeight="1" x14ac:dyDescent="0.25">
      <c r="A43" s="290" t="s">
        <v>253</v>
      </c>
      <c r="B43" s="290"/>
      <c r="C43" s="290"/>
      <c r="D43" s="290"/>
      <c r="E43" s="290"/>
      <c r="F43" s="290"/>
      <c r="G43" s="290"/>
      <c r="H43" s="290"/>
      <c r="I43" s="197"/>
      <c r="J43" s="197"/>
      <c r="K43" s="197"/>
    </row>
    <row r="44" spans="1:11" ht="21.75" customHeight="1" x14ac:dyDescent="0.25">
      <c r="A44" s="183"/>
      <c r="B44" s="183"/>
      <c r="C44" s="183"/>
      <c r="D44" s="183"/>
      <c r="E44" s="183"/>
      <c r="F44" s="183"/>
    </row>
    <row r="45" spans="1:11" ht="20.25" customHeight="1" x14ac:dyDescent="0.25">
      <c r="B45" s="285" t="s">
        <v>138</v>
      </c>
      <c r="C45" s="286"/>
      <c r="D45" s="286"/>
      <c r="E45" s="286"/>
      <c r="F45" s="287"/>
    </row>
    <row r="46" spans="1:11" s="48" customFormat="1" ht="21" customHeight="1" x14ac:dyDescent="0.2">
      <c r="A46" s="168" t="s">
        <v>121</v>
      </c>
      <c r="B46" s="164" t="s">
        <v>117</v>
      </c>
      <c r="C46" s="164" t="s">
        <v>116</v>
      </c>
      <c r="D46" s="164" t="s">
        <v>83</v>
      </c>
      <c r="E46" s="164" t="s">
        <v>12</v>
      </c>
      <c r="F46" s="164" t="s">
        <v>8</v>
      </c>
    </row>
    <row r="47" spans="1:11" s="48" customFormat="1" ht="13.5" customHeight="1" x14ac:dyDescent="0.2">
      <c r="A47" s="172" t="s">
        <v>64</v>
      </c>
      <c r="B47" s="169">
        <v>1883</v>
      </c>
      <c r="C47" s="169">
        <v>692</v>
      </c>
      <c r="D47" s="169">
        <v>2575</v>
      </c>
      <c r="E47" s="169">
        <v>7</v>
      </c>
      <c r="F47" s="169">
        <v>2582</v>
      </c>
    </row>
    <row r="48" spans="1:11" s="48" customFormat="1" ht="13.5" customHeight="1" x14ac:dyDescent="0.2">
      <c r="A48" s="165" t="s">
        <v>65</v>
      </c>
      <c r="B48" s="169">
        <v>1599</v>
      </c>
      <c r="C48" s="169">
        <v>492</v>
      </c>
      <c r="D48" s="169">
        <v>2091</v>
      </c>
      <c r="E48" s="169">
        <v>8</v>
      </c>
      <c r="F48" s="169">
        <v>2099</v>
      </c>
    </row>
    <row r="49" spans="1:6" s="48" customFormat="1" ht="13.5" customHeight="1" x14ac:dyDescent="0.2">
      <c r="A49" s="172" t="s">
        <v>66</v>
      </c>
      <c r="B49" s="169">
        <v>1074</v>
      </c>
      <c r="C49" s="169">
        <v>531</v>
      </c>
      <c r="D49" s="169">
        <v>1605</v>
      </c>
      <c r="E49" s="169">
        <v>10</v>
      </c>
      <c r="F49" s="169">
        <v>1615</v>
      </c>
    </row>
    <row r="50" spans="1:6" s="48" customFormat="1" ht="13.5" customHeight="1" x14ac:dyDescent="0.2">
      <c r="A50" s="165" t="s">
        <v>119</v>
      </c>
      <c r="B50" s="169">
        <v>219</v>
      </c>
      <c r="C50" s="169">
        <v>45</v>
      </c>
      <c r="D50" s="169">
        <v>264</v>
      </c>
      <c r="E50" s="169">
        <v>0</v>
      </c>
      <c r="F50" s="169">
        <v>264</v>
      </c>
    </row>
    <row r="51" spans="1:6" s="48" customFormat="1" ht="13.5" customHeight="1" x14ac:dyDescent="0.2">
      <c r="A51" s="172" t="s">
        <v>25</v>
      </c>
      <c r="B51" s="169">
        <v>2118</v>
      </c>
      <c r="C51" s="169">
        <v>100</v>
      </c>
      <c r="D51" s="169">
        <v>2218</v>
      </c>
      <c r="E51" s="169">
        <v>3</v>
      </c>
      <c r="F51" s="169">
        <v>2221</v>
      </c>
    </row>
    <row r="52" spans="1:6" s="48" customFormat="1" ht="13.5" customHeight="1" x14ac:dyDescent="0.2">
      <c r="A52" s="165" t="s">
        <v>120</v>
      </c>
      <c r="B52" s="169">
        <v>12</v>
      </c>
      <c r="C52" s="169">
        <v>18</v>
      </c>
      <c r="D52" s="169">
        <v>30</v>
      </c>
      <c r="E52" s="169">
        <v>0</v>
      </c>
      <c r="F52" s="169">
        <v>30</v>
      </c>
    </row>
    <row r="53" spans="1:6" s="48" customFormat="1" ht="13.5" customHeight="1" x14ac:dyDescent="0.2">
      <c r="A53" s="168" t="s">
        <v>13</v>
      </c>
      <c r="B53" s="177">
        <v>6905</v>
      </c>
      <c r="C53" s="177">
        <v>1878</v>
      </c>
      <c r="D53" s="177">
        <v>8783</v>
      </c>
      <c r="E53" s="177">
        <v>28</v>
      </c>
      <c r="F53" s="177">
        <v>8811</v>
      </c>
    </row>
    <row r="54" spans="1:6" ht="22.5" customHeight="1" x14ac:dyDescent="0.25">
      <c r="A54" s="289" t="s">
        <v>141</v>
      </c>
      <c r="B54" s="289"/>
      <c r="C54" s="289"/>
      <c r="D54" s="289"/>
      <c r="E54" s="289"/>
      <c r="F54" s="289"/>
    </row>
    <row r="55" spans="1:6" x14ac:dyDescent="0.25">
      <c r="A55" s="267" t="s">
        <v>132</v>
      </c>
      <c r="B55" s="267"/>
      <c r="C55" s="267"/>
      <c r="D55" s="267"/>
      <c r="E55" s="267"/>
      <c r="F55" s="267"/>
    </row>
    <row r="56" spans="1:6" s="48" customFormat="1" ht="11.25" x14ac:dyDescent="0.2"/>
    <row r="57" spans="1:6" s="48" customFormat="1" ht="11.25" x14ac:dyDescent="0.2"/>
    <row r="58" spans="1:6" s="48" customFormat="1" ht="22.5" customHeight="1" x14ac:dyDescent="0.25">
      <c r="A58" s="25"/>
      <c r="B58" s="285" t="s">
        <v>137</v>
      </c>
      <c r="C58" s="286"/>
      <c r="D58" s="286"/>
      <c r="E58" s="286"/>
      <c r="F58" s="287"/>
    </row>
    <row r="59" spans="1:6" s="48" customFormat="1" ht="22.5" customHeight="1" x14ac:dyDescent="0.2">
      <c r="A59" s="168" t="s">
        <v>121</v>
      </c>
      <c r="B59" s="164" t="s">
        <v>117</v>
      </c>
      <c r="C59" s="164" t="s">
        <v>116</v>
      </c>
      <c r="D59" s="164" t="s">
        <v>83</v>
      </c>
      <c r="E59" s="164" t="s">
        <v>12</v>
      </c>
      <c r="F59" s="164" t="s">
        <v>8</v>
      </c>
    </row>
    <row r="60" spans="1:6" s="48" customFormat="1" ht="15" customHeight="1" x14ac:dyDescent="0.2">
      <c r="A60" s="172" t="s">
        <v>64</v>
      </c>
      <c r="B60" s="169">
        <v>204</v>
      </c>
      <c r="C60" s="169">
        <v>481</v>
      </c>
      <c r="D60" s="169">
        <v>685</v>
      </c>
      <c r="E60" s="169">
        <v>7</v>
      </c>
      <c r="F60" s="169">
        <v>692</v>
      </c>
    </row>
    <row r="61" spans="1:6" s="48" customFormat="1" ht="13.5" customHeight="1" x14ac:dyDescent="0.2">
      <c r="A61" s="165" t="s">
        <v>65</v>
      </c>
      <c r="B61" s="169">
        <v>119</v>
      </c>
      <c r="C61" s="169">
        <v>370</v>
      </c>
      <c r="D61" s="169">
        <v>489</v>
      </c>
      <c r="E61" s="169">
        <v>3</v>
      </c>
      <c r="F61" s="169">
        <v>492</v>
      </c>
    </row>
    <row r="62" spans="1:6" s="48" customFormat="1" ht="13.5" customHeight="1" x14ac:dyDescent="0.2">
      <c r="A62" s="172" t="s">
        <v>66</v>
      </c>
      <c r="B62" s="169">
        <v>129</v>
      </c>
      <c r="C62" s="169">
        <v>399</v>
      </c>
      <c r="D62" s="169">
        <v>528</v>
      </c>
      <c r="E62" s="169">
        <v>3</v>
      </c>
      <c r="F62" s="169">
        <v>531</v>
      </c>
    </row>
    <row r="63" spans="1:6" s="48" customFormat="1" ht="13.5" customHeight="1" x14ac:dyDescent="0.2">
      <c r="A63" s="165" t="s">
        <v>119</v>
      </c>
      <c r="B63" s="169">
        <v>24</v>
      </c>
      <c r="C63" s="169">
        <v>21</v>
      </c>
      <c r="D63" s="169">
        <v>45</v>
      </c>
      <c r="E63" s="169">
        <v>0</v>
      </c>
      <c r="F63" s="169">
        <v>45</v>
      </c>
    </row>
    <row r="64" spans="1:6" s="48" customFormat="1" ht="13.5" customHeight="1" x14ac:dyDescent="0.2">
      <c r="A64" s="172" t="s">
        <v>25</v>
      </c>
      <c r="B64" s="169">
        <v>46</v>
      </c>
      <c r="C64" s="169">
        <v>53</v>
      </c>
      <c r="D64" s="169">
        <v>99</v>
      </c>
      <c r="E64" s="169">
        <v>1</v>
      </c>
      <c r="F64" s="169">
        <v>100</v>
      </c>
    </row>
    <row r="65" spans="1:15" s="48" customFormat="1" ht="13.5" customHeight="1" x14ac:dyDescent="0.2">
      <c r="A65" s="165" t="s">
        <v>120</v>
      </c>
      <c r="B65" s="169">
        <v>7</v>
      </c>
      <c r="C65" s="169">
        <v>11</v>
      </c>
      <c r="D65" s="169">
        <v>18</v>
      </c>
      <c r="E65" s="169">
        <v>0</v>
      </c>
      <c r="F65" s="169">
        <v>18</v>
      </c>
    </row>
    <row r="66" spans="1:15" s="48" customFormat="1" ht="13.5" customHeight="1" x14ac:dyDescent="0.2">
      <c r="A66" s="168" t="s">
        <v>13</v>
      </c>
      <c r="B66" s="177">
        <v>529</v>
      </c>
      <c r="C66" s="177">
        <v>1335</v>
      </c>
      <c r="D66" s="177">
        <v>1864</v>
      </c>
      <c r="E66" s="177">
        <v>14</v>
      </c>
      <c r="F66" s="177">
        <v>1878</v>
      </c>
    </row>
    <row r="67" spans="1:15" s="48" customFormat="1" ht="23.25" customHeight="1" x14ac:dyDescent="0.2">
      <c r="A67" s="289" t="s">
        <v>142</v>
      </c>
      <c r="B67" s="289"/>
      <c r="C67" s="289"/>
      <c r="D67" s="289"/>
      <c r="E67" s="289"/>
      <c r="F67" s="289"/>
    </row>
    <row r="68" spans="1:15" x14ac:dyDescent="0.25">
      <c r="A68" s="267" t="s">
        <v>132</v>
      </c>
      <c r="B68" s="267"/>
      <c r="C68" s="267"/>
      <c r="D68" s="267"/>
      <c r="E68" s="267"/>
      <c r="F68" s="267"/>
      <c r="I68" s="48"/>
      <c r="J68" s="48"/>
      <c r="K68" s="48"/>
      <c r="L68" s="48"/>
      <c r="M68" s="48"/>
      <c r="N68" s="48"/>
      <c r="O68" s="48"/>
    </row>
    <row r="69" spans="1:15" x14ac:dyDescent="0.25">
      <c r="I69" s="48"/>
      <c r="J69" s="48"/>
      <c r="K69" s="48"/>
      <c r="L69" s="48"/>
      <c r="M69" s="48"/>
      <c r="N69" s="48"/>
      <c r="O69" s="48"/>
    </row>
    <row r="70" spans="1:15" x14ac:dyDescent="0.25">
      <c r="I70" s="48"/>
      <c r="J70" s="48"/>
      <c r="K70" s="48"/>
      <c r="L70" s="48"/>
      <c r="M70" s="48"/>
      <c r="N70" s="48"/>
    </row>
  </sheetData>
  <mergeCells count="18">
    <mergeCell ref="A27:F27"/>
    <mergeCell ref="A28:F28"/>
    <mergeCell ref="A43:H43"/>
    <mergeCell ref="A16:H16"/>
    <mergeCell ref="A1:H1"/>
    <mergeCell ref="A67:F67"/>
    <mergeCell ref="A68:F68"/>
    <mergeCell ref="B58:F58"/>
    <mergeCell ref="B3:F3"/>
    <mergeCell ref="A12:F12"/>
    <mergeCell ref="A13:F13"/>
    <mergeCell ref="A40:F40"/>
    <mergeCell ref="B45:F45"/>
    <mergeCell ref="A54:F54"/>
    <mergeCell ref="A55:F55"/>
    <mergeCell ref="B30:F30"/>
    <mergeCell ref="A39:F39"/>
    <mergeCell ref="B18:F18"/>
  </mergeCells>
  <pageMargins left="0.7" right="0.7" top="0.75" bottom="0.75" header="0.3" footer="0.3"/>
  <pageSetup paperSize="9" scale="4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workbookViewId="0">
      <selection activeCell="I19" sqref="I19"/>
    </sheetView>
  </sheetViews>
  <sheetFormatPr baseColWidth="10" defaultRowHeight="15" x14ac:dyDescent="0.25"/>
  <cols>
    <col min="1" max="1" width="23" style="25" customWidth="1"/>
    <col min="2" max="8" width="11.42578125" style="25"/>
    <col min="9" max="9" width="27.5703125" style="25" customWidth="1"/>
    <col min="10" max="16384" width="11.42578125" style="25"/>
  </cols>
  <sheetData>
    <row r="1" spans="1:8" ht="30" customHeight="1" x14ac:dyDescent="0.25">
      <c r="A1" s="291" t="s">
        <v>286</v>
      </c>
      <c r="B1" s="291"/>
      <c r="C1" s="291"/>
      <c r="D1" s="291"/>
      <c r="E1" s="291"/>
      <c r="F1" s="291"/>
      <c r="G1" s="291"/>
      <c r="H1" s="291"/>
    </row>
    <row r="3" spans="1:8" ht="30" customHeight="1" x14ac:dyDescent="0.25">
      <c r="B3" s="285" t="s">
        <v>143</v>
      </c>
      <c r="C3" s="286"/>
      <c r="D3" s="286"/>
      <c r="E3" s="286"/>
      <c r="F3" s="287"/>
    </row>
    <row r="4" spans="1:8" ht="22.5" x14ac:dyDescent="0.25">
      <c r="A4" s="168" t="s">
        <v>121</v>
      </c>
      <c r="B4" s="164" t="s">
        <v>117</v>
      </c>
      <c r="C4" s="164" t="s">
        <v>116</v>
      </c>
      <c r="D4" s="164" t="s">
        <v>83</v>
      </c>
      <c r="E4" s="164" t="s">
        <v>12</v>
      </c>
      <c r="F4" s="164" t="s">
        <v>8</v>
      </c>
      <c r="G4" s="180"/>
    </row>
    <row r="5" spans="1:8" x14ac:dyDescent="0.25">
      <c r="A5" s="172" t="s">
        <v>64</v>
      </c>
      <c r="B5" s="169">
        <v>2672</v>
      </c>
      <c r="C5" s="169">
        <v>490</v>
      </c>
      <c r="D5" s="169">
        <v>3162</v>
      </c>
      <c r="E5" s="169">
        <v>104</v>
      </c>
      <c r="F5" s="169">
        <v>3266</v>
      </c>
      <c r="G5" s="181"/>
    </row>
    <row r="6" spans="1:8" x14ac:dyDescent="0.25">
      <c r="A6" s="165" t="s">
        <v>65</v>
      </c>
      <c r="B6" s="169">
        <v>1963</v>
      </c>
      <c r="C6" s="169">
        <v>316</v>
      </c>
      <c r="D6" s="169">
        <v>2279</v>
      </c>
      <c r="E6" s="169">
        <v>49</v>
      </c>
      <c r="F6" s="169">
        <v>2328</v>
      </c>
      <c r="G6" s="181"/>
    </row>
    <row r="7" spans="1:8" x14ac:dyDescent="0.25">
      <c r="A7" s="172" t="s">
        <v>66</v>
      </c>
      <c r="B7" s="169">
        <v>1590</v>
      </c>
      <c r="C7" s="169">
        <v>159</v>
      </c>
      <c r="D7" s="169">
        <v>1749</v>
      </c>
      <c r="E7" s="169">
        <v>60</v>
      </c>
      <c r="F7" s="169">
        <v>1809</v>
      </c>
      <c r="G7" s="181"/>
    </row>
    <row r="8" spans="1:8" x14ac:dyDescent="0.25">
      <c r="A8" s="165" t="s">
        <v>119</v>
      </c>
      <c r="B8" s="169">
        <v>240</v>
      </c>
      <c r="C8" s="169">
        <v>31</v>
      </c>
      <c r="D8" s="169">
        <v>271</v>
      </c>
      <c r="E8" s="169">
        <v>5</v>
      </c>
      <c r="F8" s="169">
        <v>276</v>
      </c>
      <c r="G8" s="181"/>
    </row>
    <row r="9" spans="1:8" x14ac:dyDescent="0.25">
      <c r="A9" s="172" t="s">
        <v>25</v>
      </c>
      <c r="B9" s="169">
        <v>2055</v>
      </c>
      <c r="C9" s="169">
        <v>159</v>
      </c>
      <c r="D9" s="169">
        <v>2214</v>
      </c>
      <c r="E9" s="169">
        <v>45</v>
      </c>
      <c r="F9" s="169">
        <v>2259</v>
      </c>
      <c r="G9" s="181"/>
    </row>
    <row r="10" spans="1:8" x14ac:dyDescent="0.25">
      <c r="A10" s="165" t="s">
        <v>120</v>
      </c>
      <c r="B10" s="169">
        <v>410</v>
      </c>
      <c r="C10" s="169">
        <v>153</v>
      </c>
      <c r="D10" s="169">
        <v>563</v>
      </c>
      <c r="E10" s="169">
        <v>24</v>
      </c>
      <c r="F10" s="169">
        <v>587</v>
      </c>
      <c r="G10" s="181"/>
    </row>
    <row r="11" spans="1:8" x14ac:dyDescent="0.25">
      <c r="A11" s="168" t="s">
        <v>13</v>
      </c>
      <c r="B11" s="177">
        <v>8930</v>
      </c>
      <c r="C11" s="177">
        <v>1308</v>
      </c>
      <c r="D11" s="177">
        <v>10238</v>
      </c>
      <c r="E11" s="177">
        <v>287</v>
      </c>
      <c r="F11" s="177">
        <v>10525</v>
      </c>
      <c r="G11" s="181"/>
    </row>
    <row r="12" spans="1:8" ht="30.75" customHeight="1" x14ac:dyDescent="0.25">
      <c r="A12" s="289" t="s">
        <v>112</v>
      </c>
      <c r="B12" s="289"/>
      <c r="C12" s="289"/>
      <c r="D12" s="289"/>
      <c r="E12" s="289"/>
      <c r="F12" s="289"/>
    </row>
    <row r="13" spans="1:8" x14ac:dyDescent="0.25">
      <c r="A13" s="267" t="s">
        <v>132</v>
      </c>
      <c r="B13" s="267"/>
      <c r="C13" s="267"/>
      <c r="D13" s="267"/>
      <c r="E13" s="267"/>
      <c r="F13" s="267"/>
    </row>
    <row r="15" spans="1:8" ht="31.5" customHeight="1" x14ac:dyDescent="0.25">
      <c r="B15" s="285" t="s">
        <v>144</v>
      </c>
      <c r="C15" s="286"/>
      <c r="D15" s="286"/>
      <c r="E15" s="286"/>
      <c r="F15" s="287"/>
      <c r="G15" s="182"/>
    </row>
    <row r="16" spans="1:8" ht="22.5" x14ac:dyDescent="0.25">
      <c r="A16" s="168" t="s">
        <v>121</v>
      </c>
      <c r="B16" s="164" t="s">
        <v>117</v>
      </c>
      <c r="C16" s="164" t="s">
        <v>116</v>
      </c>
      <c r="D16" s="164" t="s">
        <v>83</v>
      </c>
      <c r="E16" s="164" t="s">
        <v>12</v>
      </c>
      <c r="F16" s="164" t="s">
        <v>8</v>
      </c>
      <c r="G16" s="182"/>
    </row>
    <row r="17" spans="1:7" x14ac:dyDescent="0.25">
      <c r="A17" s="172" t="s">
        <v>64</v>
      </c>
      <c r="B17" s="169">
        <v>1053</v>
      </c>
      <c r="C17" s="169">
        <v>2109</v>
      </c>
      <c r="D17" s="169">
        <v>3162</v>
      </c>
      <c r="E17" s="169">
        <v>104</v>
      </c>
      <c r="F17" s="169">
        <v>3266</v>
      </c>
      <c r="G17" s="182"/>
    </row>
    <row r="18" spans="1:7" x14ac:dyDescent="0.25">
      <c r="A18" s="165" t="s">
        <v>65</v>
      </c>
      <c r="B18" s="169">
        <v>597</v>
      </c>
      <c r="C18" s="169">
        <v>1690</v>
      </c>
      <c r="D18" s="169">
        <v>2287</v>
      </c>
      <c r="E18" s="169">
        <v>41</v>
      </c>
      <c r="F18" s="169">
        <v>2328</v>
      </c>
      <c r="G18" s="182"/>
    </row>
    <row r="19" spans="1:7" x14ac:dyDescent="0.25">
      <c r="A19" s="172" t="s">
        <v>66</v>
      </c>
      <c r="B19" s="169">
        <v>438</v>
      </c>
      <c r="C19" s="169">
        <v>1321</v>
      </c>
      <c r="D19" s="169">
        <v>1759</v>
      </c>
      <c r="E19" s="169">
        <v>50</v>
      </c>
      <c r="F19" s="169">
        <v>1809</v>
      </c>
      <c r="G19" s="182"/>
    </row>
    <row r="20" spans="1:7" x14ac:dyDescent="0.25">
      <c r="A20" s="165" t="s">
        <v>119</v>
      </c>
      <c r="B20" s="169">
        <v>145</v>
      </c>
      <c r="C20" s="169">
        <v>126</v>
      </c>
      <c r="D20" s="169">
        <v>271</v>
      </c>
      <c r="E20" s="169">
        <v>5</v>
      </c>
      <c r="F20" s="169">
        <v>276</v>
      </c>
      <c r="G20" s="182"/>
    </row>
    <row r="21" spans="1:7" x14ac:dyDescent="0.25">
      <c r="A21" s="172" t="s">
        <v>25</v>
      </c>
      <c r="B21" s="169">
        <v>1789</v>
      </c>
      <c r="C21" s="169">
        <v>422</v>
      </c>
      <c r="D21" s="169">
        <v>2211</v>
      </c>
      <c r="E21" s="169">
        <v>48</v>
      </c>
      <c r="F21" s="169">
        <v>2259</v>
      </c>
      <c r="G21" s="182"/>
    </row>
    <row r="22" spans="1:7" x14ac:dyDescent="0.25">
      <c r="A22" s="165" t="s">
        <v>120</v>
      </c>
      <c r="B22" s="169">
        <v>232</v>
      </c>
      <c r="C22" s="169">
        <v>331</v>
      </c>
      <c r="D22" s="169">
        <v>563</v>
      </c>
      <c r="E22" s="169">
        <v>24</v>
      </c>
      <c r="F22" s="169">
        <v>587</v>
      </c>
      <c r="G22" s="182"/>
    </row>
    <row r="23" spans="1:7" x14ac:dyDescent="0.25">
      <c r="A23" s="168" t="s">
        <v>13</v>
      </c>
      <c r="B23" s="177">
        <v>4254</v>
      </c>
      <c r="C23" s="177">
        <v>5999</v>
      </c>
      <c r="D23" s="177">
        <v>10253</v>
      </c>
      <c r="E23" s="177">
        <v>272</v>
      </c>
      <c r="F23" s="177">
        <v>10525</v>
      </c>
      <c r="G23" s="182"/>
    </row>
    <row r="24" spans="1:7" ht="30.75" customHeight="1" x14ac:dyDescent="0.25">
      <c r="A24" s="289" t="s">
        <v>141</v>
      </c>
      <c r="B24" s="289"/>
      <c r="C24" s="289"/>
      <c r="D24" s="289"/>
      <c r="E24" s="289"/>
      <c r="F24" s="289"/>
    </row>
    <row r="25" spans="1:7" x14ac:dyDescent="0.25">
      <c r="A25" s="267" t="s">
        <v>132</v>
      </c>
      <c r="B25" s="267"/>
      <c r="C25" s="267"/>
      <c r="D25" s="267"/>
      <c r="E25" s="267"/>
      <c r="F25" s="267"/>
    </row>
    <row r="27" spans="1:7" ht="33.75" customHeight="1" x14ac:dyDescent="0.25">
      <c r="B27" s="285" t="s">
        <v>145</v>
      </c>
      <c r="C27" s="286"/>
      <c r="D27" s="286"/>
      <c r="E27" s="286"/>
      <c r="F27" s="287"/>
    </row>
    <row r="28" spans="1:7" ht="22.5" x14ac:dyDescent="0.25">
      <c r="A28" s="168" t="s">
        <v>121</v>
      </c>
      <c r="B28" s="164" t="s">
        <v>117</v>
      </c>
      <c r="C28" s="164" t="s">
        <v>116</v>
      </c>
      <c r="D28" s="164" t="s">
        <v>83</v>
      </c>
      <c r="E28" s="164" t="s">
        <v>12</v>
      </c>
      <c r="F28" s="164" t="s">
        <v>8</v>
      </c>
    </row>
    <row r="29" spans="1:7" x14ac:dyDescent="0.25">
      <c r="A29" s="172" t="s">
        <v>64</v>
      </c>
      <c r="B29" s="169">
        <v>2496</v>
      </c>
      <c r="C29" s="169">
        <v>660</v>
      </c>
      <c r="D29" s="169">
        <v>3156</v>
      </c>
      <c r="E29" s="169">
        <v>110</v>
      </c>
      <c r="F29" s="169">
        <v>3266</v>
      </c>
    </row>
    <row r="30" spans="1:7" x14ac:dyDescent="0.25">
      <c r="A30" s="165" t="s">
        <v>65</v>
      </c>
      <c r="B30" s="169">
        <v>914</v>
      </c>
      <c r="C30" s="169">
        <v>1370</v>
      </c>
      <c r="D30" s="169">
        <v>2284</v>
      </c>
      <c r="E30" s="169">
        <v>44</v>
      </c>
      <c r="F30" s="169">
        <v>2328</v>
      </c>
    </row>
    <row r="31" spans="1:7" x14ac:dyDescent="0.25">
      <c r="A31" s="172" t="s">
        <v>66</v>
      </c>
      <c r="B31" s="169">
        <v>1341</v>
      </c>
      <c r="C31" s="169">
        <v>410</v>
      </c>
      <c r="D31" s="169">
        <v>1751</v>
      </c>
      <c r="E31" s="169">
        <v>58</v>
      </c>
      <c r="F31" s="169">
        <v>1809</v>
      </c>
    </row>
    <row r="32" spans="1:7" x14ac:dyDescent="0.25">
      <c r="A32" s="165" t="s">
        <v>119</v>
      </c>
      <c r="B32" s="169">
        <v>159</v>
      </c>
      <c r="C32" s="169">
        <v>112</v>
      </c>
      <c r="D32" s="169">
        <v>271</v>
      </c>
      <c r="E32" s="169">
        <v>5</v>
      </c>
      <c r="F32" s="169">
        <v>276</v>
      </c>
    </row>
    <row r="33" spans="1:6" x14ac:dyDescent="0.25">
      <c r="A33" s="172" t="s">
        <v>25</v>
      </c>
      <c r="B33" s="169">
        <v>1195</v>
      </c>
      <c r="C33" s="169">
        <v>1017</v>
      </c>
      <c r="D33" s="169">
        <v>2212</v>
      </c>
      <c r="E33" s="169">
        <v>47</v>
      </c>
      <c r="F33" s="169">
        <v>2259</v>
      </c>
    </row>
    <row r="34" spans="1:6" x14ac:dyDescent="0.25">
      <c r="A34" s="165" t="s">
        <v>120</v>
      </c>
      <c r="B34" s="169">
        <v>436</v>
      </c>
      <c r="C34" s="169">
        <v>127</v>
      </c>
      <c r="D34" s="169">
        <v>563</v>
      </c>
      <c r="E34" s="169">
        <v>24</v>
      </c>
      <c r="F34" s="169">
        <v>587</v>
      </c>
    </row>
    <row r="35" spans="1:6" x14ac:dyDescent="0.25">
      <c r="A35" s="168" t="s">
        <v>13</v>
      </c>
      <c r="B35" s="177">
        <v>6541</v>
      </c>
      <c r="C35" s="177">
        <v>3696</v>
      </c>
      <c r="D35" s="177">
        <v>10237</v>
      </c>
      <c r="E35" s="177">
        <v>288</v>
      </c>
      <c r="F35" s="177">
        <v>10525</v>
      </c>
    </row>
    <row r="36" spans="1:6" ht="27" customHeight="1" x14ac:dyDescent="0.25">
      <c r="A36" s="289" t="s">
        <v>142</v>
      </c>
      <c r="B36" s="289"/>
      <c r="C36" s="289"/>
      <c r="D36" s="289"/>
      <c r="E36" s="289"/>
      <c r="F36" s="289"/>
    </row>
    <row r="37" spans="1:6" x14ac:dyDescent="0.25">
      <c r="A37" s="267" t="s">
        <v>132</v>
      </c>
      <c r="B37" s="267"/>
      <c r="C37" s="267"/>
      <c r="D37" s="267"/>
      <c r="E37" s="267"/>
      <c r="F37" s="267"/>
    </row>
    <row r="38" spans="1:6" ht="21.75" customHeight="1" x14ac:dyDescent="0.25">
      <c r="A38" s="186"/>
      <c r="B38" s="186"/>
      <c r="C38" s="186"/>
      <c r="D38" s="186"/>
      <c r="E38" s="186"/>
      <c r="F38" s="186"/>
    </row>
    <row r="39" spans="1:6" ht="26.25" customHeight="1" x14ac:dyDescent="0.25">
      <c r="B39" s="285" t="s">
        <v>146</v>
      </c>
      <c r="C39" s="286"/>
      <c r="D39" s="286"/>
      <c r="E39" s="286"/>
      <c r="F39" s="287"/>
    </row>
    <row r="40" spans="1:6" s="48" customFormat="1" ht="21" customHeight="1" x14ac:dyDescent="0.2">
      <c r="A40" s="168" t="s">
        <v>121</v>
      </c>
      <c r="B40" s="164" t="s">
        <v>117</v>
      </c>
      <c r="C40" s="164" t="s">
        <v>116</v>
      </c>
      <c r="D40" s="164" t="s">
        <v>83</v>
      </c>
      <c r="E40" s="164" t="s">
        <v>12</v>
      </c>
      <c r="F40" s="164" t="s">
        <v>8</v>
      </c>
    </row>
    <row r="41" spans="1:6" s="48" customFormat="1" ht="13.5" customHeight="1" x14ac:dyDescent="0.2">
      <c r="A41" s="172" t="s">
        <v>64</v>
      </c>
      <c r="B41" s="169">
        <v>2173</v>
      </c>
      <c r="C41" s="169">
        <v>978</v>
      </c>
      <c r="D41" s="169">
        <v>3151</v>
      </c>
      <c r="E41" s="169">
        <v>115</v>
      </c>
      <c r="F41" s="169">
        <v>3266</v>
      </c>
    </row>
    <row r="42" spans="1:6" s="48" customFormat="1" ht="13.5" customHeight="1" x14ac:dyDescent="0.2">
      <c r="A42" s="165" t="s">
        <v>65</v>
      </c>
      <c r="B42" s="169">
        <v>1252</v>
      </c>
      <c r="C42" s="169">
        <v>1030</v>
      </c>
      <c r="D42" s="169">
        <v>2282</v>
      </c>
      <c r="E42" s="169">
        <v>46</v>
      </c>
      <c r="F42" s="169">
        <v>2328</v>
      </c>
    </row>
    <row r="43" spans="1:6" s="48" customFormat="1" ht="13.5" customHeight="1" x14ac:dyDescent="0.2">
      <c r="A43" s="172" t="s">
        <v>66</v>
      </c>
      <c r="B43" s="169">
        <v>694</v>
      </c>
      <c r="C43" s="169">
        <v>1060</v>
      </c>
      <c r="D43" s="169">
        <v>1754</v>
      </c>
      <c r="E43" s="169">
        <v>55</v>
      </c>
      <c r="F43" s="169">
        <v>1809</v>
      </c>
    </row>
    <row r="44" spans="1:6" s="48" customFormat="1" ht="13.5" customHeight="1" x14ac:dyDescent="0.2">
      <c r="A44" s="165" t="s">
        <v>119</v>
      </c>
      <c r="B44" s="169">
        <v>170</v>
      </c>
      <c r="C44" s="169">
        <v>101</v>
      </c>
      <c r="D44" s="169">
        <v>271</v>
      </c>
      <c r="E44" s="169">
        <v>5</v>
      </c>
      <c r="F44" s="169">
        <v>276</v>
      </c>
    </row>
    <row r="45" spans="1:6" s="48" customFormat="1" ht="13.5" customHeight="1" x14ac:dyDescent="0.2">
      <c r="A45" s="172" t="s">
        <v>25</v>
      </c>
      <c r="B45" s="169">
        <v>1483</v>
      </c>
      <c r="C45" s="169">
        <v>728</v>
      </c>
      <c r="D45" s="169">
        <v>2211</v>
      </c>
      <c r="E45" s="169">
        <v>48</v>
      </c>
      <c r="F45" s="169">
        <v>2259</v>
      </c>
    </row>
    <row r="46" spans="1:6" s="48" customFormat="1" ht="13.5" customHeight="1" x14ac:dyDescent="0.2">
      <c r="A46" s="165" t="s">
        <v>120</v>
      </c>
      <c r="B46" s="169">
        <v>342</v>
      </c>
      <c r="C46" s="169">
        <v>220</v>
      </c>
      <c r="D46" s="169">
        <v>562</v>
      </c>
      <c r="E46" s="169">
        <v>25</v>
      </c>
      <c r="F46" s="169">
        <v>587</v>
      </c>
    </row>
    <row r="47" spans="1:6" s="48" customFormat="1" ht="13.5" customHeight="1" x14ac:dyDescent="0.2">
      <c r="A47" s="168" t="s">
        <v>13</v>
      </c>
      <c r="B47" s="177">
        <v>6114</v>
      </c>
      <c r="C47" s="177">
        <v>4117</v>
      </c>
      <c r="D47" s="177">
        <v>10231</v>
      </c>
      <c r="E47" s="177">
        <v>294</v>
      </c>
      <c r="F47" s="177">
        <v>10525</v>
      </c>
    </row>
    <row r="48" spans="1:6" ht="22.5" customHeight="1" x14ac:dyDescent="0.25">
      <c r="A48" s="289" t="s">
        <v>141</v>
      </c>
      <c r="B48" s="289"/>
      <c r="C48" s="289"/>
      <c r="D48" s="289"/>
      <c r="E48" s="289"/>
      <c r="F48" s="289"/>
    </row>
    <row r="49" spans="1:15" x14ac:dyDescent="0.25">
      <c r="A49" s="267" t="s">
        <v>132</v>
      </c>
      <c r="B49" s="267"/>
      <c r="C49" s="267"/>
      <c r="D49" s="267"/>
      <c r="E49" s="267"/>
      <c r="F49" s="267"/>
    </row>
    <row r="50" spans="1:15" x14ac:dyDescent="0.25">
      <c r="I50" s="48"/>
      <c r="J50" s="48"/>
      <c r="K50" s="48"/>
      <c r="L50" s="48"/>
      <c r="M50" s="48"/>
      <c r="N50" s="48"/>
      <c r="O50" s="48"/>
    </row>
    <row r="51" spans="1:15" x14ac:dyDescent="0.25">
      <c r="I51" s="48"/>
      <c r="J51" s="48"/>
      <c r="K51" s="48"/>
      <c r="L51" s="48"/>
      <c r="M51" s="48"/>
      <c r="N51" s="48"/>
    </row>
  </sheetData>
  <mergeCells count="13">
    <mergeCell ref="A1:H1"/>
    <mergeCell ref="B3:F3"/>
    <mergeCell ref="A12:F12"/>
    <mergeCell ref="A13:F13"/>
    <mergeCell ref="B15:F15"/>
    <mergeCell ref="B39:F39"/>
    <mergeCell ref="A48:F48"/>
    <mergeCell ref="A49:F49"/>
    <mergeCell ref="A24:F24"/>
    <mergeCell ref="A25:F25"/>
    <mergeCell ref="B27:F27"/>
    <mergeCell ref="A36:F36"/>
    <mergeCell ref="A37:F37"/>
  </mergeCells>
  <pageMargins left="0.7" right="0.7" top="0.75" bottom="0.75" header="0.3" footer="0.3"/>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0"/>
  <sheetViews>
    <sheetView topLeftCell="A355" zoomScale="115" zoomScaleNormal="115" workbookViewId="0">
      <selection activeCell="A382" sqref="A382:D382"/>
    </sheetView>
  </sheetViews>
  <sheetFormatPr baseColWidth="10" defaultRowHeight="11.25" x14ac:dyDescent="0.2"/>
  <cols>
    <col min="1" max="1" width="66.5703125" style="70" customWidth="1"/>
    <col min="2" max="3" width="13" style="48" customWidth="1"/>
    <col min="4" max="4" width="15.85546875" style="48" customWidth="1"/>
    <col min="5" max="6" width="9.140625" style="48" customWidth="1"/>
    <col min="7" max="7" width="14.7109375" style="48" customWidth="1"/>
    <col min="8" max="9" width="9.140625" style="48" customWidth="1"/>
    <col min="10" max="10" width="14.7109375" style="48" customWidth="1"/>
    <col min="11" max="11" width="9.140625" style="48" customWidth="1"/>
    <col min="12" max="13" width="11.42578125" style="48"/>
    <col min="14" max="16384" width="11.42578125" style="36"/>
  </cols>
  <sheetData>
    <row r="1" spans="1:14" x14ac:dyDescent="0.2">
      <c r="A1" s="190" t="s">
        <v>266</v>
      </c>
    </row>
    <row r="3" spans="1:14" ht="15" customHeight="1" x14ac:dyDescent="0.2">
      <c r="A3" s="12" t="s">
        <v>14</v>
      </c>
      <c r="B3" s="12"/>
      <c r="C3" s="12"/>
      <c r="D3" s="12"/>
      <c r="E3" s="12"/>
      <c r="F3" s="69"/>
      <c r="G3" s="69"/>
      <c r="H3" s="69"/>
      <c r="I3" s="69"/>
      <c r="J3" s="69"/>
      <c r="K3" s="69"/>
      <c r="L3" s="69"/>
      <c r="M3" s="69"/>
      <c r="N3" s="68"/>
    </row>
    <row r="4" spans="1:14" ht="41.25" customHeight="1" x14ac:dyDescent="0.2">
      <c r="A4" s="71" t="s">
        <v>88</v>
      </c>
      <c r="B4" s="72" t="s">
        <v>86</v>
      </c>
      <c r="C4" s="72" t="s">
        <v>87</v>
      </c>
      <c r="D4" s="72" t="s">
        <v>89</v>
      </c>
    </row>
    <row r="5" spans="1:14" x14ac:dyDescent="0.2">
      <c r="A5" s="71" t="s">
        <v>152</v>
      </c>
      <c r="B5" s="79">
        <v>34628</v>
      </c>
      <c r="C5" s="81">
        <v>26573.105322740539</v>
      </c>
      <c r="D5" s="76">
        <v>3.486437718236457</v>
      </c>
      <c r="F5" s="83"/>
      <c r="G5" s="83"/>
    </row>
    <row r="6" spans="1:14" x14ac:dyDescent="0.2">
      <c r="A6" s="74" t="s">
        <v>147</v>
      </c>
      <c r="B6" s="78">
        <v>7091</v>
      </c>
      <c r="C6" s="80">
        <v>5900.5353524847487</v>
      </c>
      <c r="D6" s="73">
        <v>0.77416051909769268</v>
      </c>
      <c r="F6" s="83"/>
      <c r="G6" s="83"/>
    </row>
    <row r="7" spans="1:14" x14ac:dyDescent="0.2">
      <c r="A7" s="74" t="s">
        <v>148</v>
      </c>
      <c r="B7" s="78">
        <v>93</v>
      </c>
      <c r="C7" s="80">
        <v>57.522708019146499</v>
      </c>
      <c r="D7" s="73">
        <v>7.5470795173280111E-3</v>
      </c>
      <c r="F7" s="83"/>
      <c r="G7" s="83"/>
    </row>
    <row r="8" spans="1:14" x14ac:dyDescent="0.2">
      <c r="A8" s="74" t="s">
        <v>149</v>
      </c>
      <c r="B8" s="78">
        <v>3495</v>
      </c>
      <c r="C8" s="80">
        <v>2768.1454757169113</v>
      </c>
      <c r="D8" s="73">
        <v>0.36318550951762513</v>
      </c>
      <c r="F8" s="83"/>
      <c r="G8" s="83"/>
    </row>
    <row r="9" spans="1:14" ht="22.5" x14ac:dyDescent="0.2">
      <c r="A9" s="74" t="s">
        <v>150</v>
      </c>
      <c r="B9" s="78">
        <v>18419</v>
      </c>
      <c r="C9" s="80">
        <v>13871.44242440959</v>
      </c>
      <c r="D9" s="73">
        <v>1.819957415117011</v>
      </c>
      <c r="F9" s="83"/>
      <c r="G9" s="83"/>
    </row>
    <row r="10" spans="1:14" x14ac:dyDescent="0.2">
      <c r="A10" s="74" t="s">
        <v>151</v>
      </c>
      <c r="B10" s="78">
        <v>5530</v>
      </c>
      <c r="C10" s="80">
        <v>3975.459362110143</v>
      </c>
      <c r="D10" s="73">
        <v>0.52158719498680017</v>
      </c>
      <c r="F10" s="83"/>
      <c r="G10" s="83"/>
    </row>
    <row r="11" spans="1:14" x14ac:dyDescent="0.2">
      <c r="A11" s="71" t="s">
        <v>28</v>
      </c>
      <c r="B11" s="235">
        <v>61697</v>
      </c>
      <c r="C11" s="81">
        <v>52204.090001357246</v>
      </c>
      <c r="D11" s="76">
        <v>6.8492675664513527</v>
      </c>
      <c r="F11" s="83"/>
      <c r="G11" s="83"/>
    </row>
    <row r="12" spans="1:14" x14ac:dyDescent="0.2">
      <c r="A12" s="74" t="s">
        <v>153</v>
      </c>
      <c r="B12" s="240">
        <v>19916</v>
      </c>
      <c r="C12" s="80">
        <v>17206.489308289798</v>
      </c>
      <c r="D12" s="73">
        <v>2.2575213771315097</v>
      </c>
      <c r="F12" s="83"/>
      <c r="G12" s="83"/>
    </row>
    <row r="13" spans="1:14" x14ac:dyDescent="0.2">
      <c r="A13" s="74" t="s">
        <v>154</v>
      </c>
      <c r="B13" s="240">
        <v>30248</v>
      </c>
      <c r="C13" s="80">
        <v>25581.561180290246</v>
      </c>
      <c r="D13" s="73">
        <v>3.3563453991209804</v>
      </c>
      <c r="F13" s="83"/>
      <c r="G13" s="83"/>
    </row>
    <row r="14" spans="1:14" x14ac:dyDescent="0.2">
      <c r="A14" s="74" t="s">
        <v>155</v>
      </c>
      <c r="B14" s="240">
        <v>11533</v>
      </c>
      <c r="C14" s="80">
        <v>9416.0395127772154</v>
      </c>
      <c r="D14" s="73">
        <v>1.2354007901988646</v>
      </c>
      <c r="F14" s="83"/>
      <c r="G14" s="83"/>
    </row>
    <row r="15" spans="1:14" x14ac:dyDescent="0.2">
      <c r="A15" s="71" t="s">
        <v>29</v>
      </c>
      <c r="B15" s="235">
        <v>6094</v>
      </c>
      <c r="C15" s="81">
        <v>4982.4088828290978</v>
      </c>
      <c r="D15" s="76">
        <v>0.65370072657282652</v>
      </c>
      <c r="F15" s="83"/>
      <c r="G15" s="83"/>
    </row>
    <row r="16" spans="1:14" x14ac:dyDescent="0.2">
      <c r="A16" s="74" t="s">
        <v>156</v>
      </c>
      <c r="B16" s="240">
        <v>5351</v>
      </c>
      <c r="C16" s="80">
        <v>4379.1859630863974</v>
      </c>
      <c r="D16" s="73">
        <v>0.57455682847161749</v>
      </c>
      <c r="F16" s="83"/>
      <c r="G16" s="83"/>
    </row>
    <row r="17" spans="1:7" x14ac:dyDescent="0.2">
      <c r="A17" s="74" t="s">
        <v>157</v>
      </c>
      <c r="B17" s="78">
        <v>13</v>
      </c>
      <c r="C17" s="80">
        <v>11.67035535229855</v>
      </c>
      <c r="D17" s="73">
        <v>1.5311709561718677E-3</v>
      </c>
      <c r="F17" s="83"/>
      <c r="G17" s="83"/>
    </row>
    <row r="18" spans="1:7" x14ac:dyDescent="0.2">
      <c r="A18" s="74" t="s">
        <v>158</v>
      </c>
      <c r="B18" s="78">
        <v>415</v>
      </c>
      <c r="C18" s="80">
        <v>332.87809716226229</v>
      </c>
      <c r="D18" s="73">
        <v>4.3674186340883416E-2</v>
      </c>
      <c r="F18" s="83"/>
      <c r="G18" s="83"/>
    </row>
    <row r="19" spans="1:7" x14ac:dyDescent="0.2">
      <c r="A19" s="74" t="s">
        <v>159</v>
      </c>
      <c r="B19" s="78">
        <v>315</v>
      </c>
      <c r="C19" s="80">
        <v>258.67446722813855</v>
      </c>
      <c r="D19" s="73">
        <v>3.3938540804153657E-2</v>
      </c>
      <c r="F19" s="83"/>
      <c r="G19" s="83"/>
    </row>
    <row r="20" spans="1:7" x14ac:dyDescent="0.2">
      <c r="A20" s="71" t="s">
        <v>30</v>
      </c>
      <c r="B20" s="79">
        <v>32576</v>
      </c>
      <c r="C20" s="81">
        <v>28612.408136752354</v>
      </c>
      <c r="D20" s="76">
        <v>3.7539978006327015</v>
      </c>
      <c r="F20" s="83"/>
      <c r="G20" s="83"/>
    </row>
    <row r="21" spans="1:7" x14ac:dyDescent="0.2">
      <c r="A21" s="74" t="s">
        <v>160</v>
      </c>
      <c r="B21" s="78">
        <v>258</v>
      </c>
      <c r="C21" s="80">
        <v>197.36585958962883</v>
      </c>
      <c r="D21" s="73">
        <v>2.5894744660368389E-2</v>
      </c>
      <c r="F21" s="83"/>
      <c r="G21" s="83"/>
    </row>
    <row r="22" spans="1:7" x14ac:dyDescent="0.2">
      <c r="A22" s="74" t="s">
        <v>161</v>
      </c>
      <c r="B22" s="78">
        <v>341</v>
      </c>
      <c r="C22" s="80">
        <v>274.49198010765372</v>
      </c>
      <c r="D22" s="73">
        <v>3.6013826053734162E-2</v>
      </c>
      <c r="F22" s="83"/>
      <c r="G22" s="83"/>
    </row>
    <row r="23" spans="1:7" x14ac:dyDescent="0.2">
      <c r="A23" s="74" t="s">
        <v>162</v>
      </c>
      <c r="B23" s="78">
        <v>20469</v>
      </c>
      <c r="C23" s="80">
        <v>19080.099859870501</v>
      </c>
      <c r="D23" s="73">
        <v>2.5033423460013644</v>
      </c>
      <c r="F23" s="83"/>
      <c r="G23" s="83"/>
    </row>
    <row r="24" spans="1:7" x14ac:dyDescent="0.2">
      <c r="A24" s="74" t="s">
        <v>163</v>
      </c>
      <c r="B24" s="78">
        <v>823</v>
      </c>
      <c r="C24" s="80">
        <v>363.24022755874904</v>
      </c>
      <c r="D24" s="73">
        <v>4.7657750750637842E-2</v>
      </c>
      <c r="F24" s="83"/>
      <c r="G24" s="83"/>
    </row>
    <row r="25" spans="1:7" x14ac:dyDescent="0.2">
      <c r="A25" s="74" t="s">
        <v>164</v>
      </c>
      <c r="B25" s="78">
        <v>161</v>
      </c>
      <c r="C25" s="80">
        <v>109.49936802782008</v>
      </c>
      <c r="D25" s="73">
        <v>1.4366507872474543E-2</v>
      </c>
      <c r="F25" s="83"/>
      <c r="G25" s="83"/>
    </row>
    <row r="26" spans="1:7" x14ac:dyDescent="0.2">
      <c r="A26" s="74" t="s">
        <v>37</v>
      </c>
      <c r="B26" s="78">
        <v>8004</v>
      </c>
      <c r="C26" s="80">
        <v>6639.1867795093194</v>
      </c>
      <c r="D26" s="73">
        <v>0.87107287331938044</v>
      </c>
      <c r="F26" s="83"/>
      <c r="G26" s="83"/>
    </row>
    <row r="27" spans="1:7" x14ac:dyDescent="0.2">
      <c r="A27" s="74" t="s">
        <v>165</v>
      </c>
      <c r="B27" s="78">
        <v>2520</v>
      </c>
      <c r="C27" s="80">
        <v>1948.5240620886793</v>
      </c>
      <c r="D27" s="73">
        <v>0.25564975197474094</v>
      </c>
      <c r="F27" s="83"/>
      <c r="G27" s="83"/>
    </row>
    <row r="28" spans="1:7" x14ac:dyDescent="0.2">
      <c r="A28" s="71" t="s">
        <v>31</v>
      </c>
      <c r="B28" s="79">
        <v>8206</v>
      </c>
      <c r="C28" s="81">
        <v>3683.5030629346343</v>
      </c>
      <c r="D28" s="76">
        <v>0.48328201984224756</v>
      </c>
      <c r="F28" s="83"/>
      <c r="G28" s="83"/>
    </row>
    <row r="29" spans="1:7" x14ac:dyDescent="0.2">
      <c r="A29" s="74" t="s">
        <v>40</v>
      </c>
      <c r="B29" s="78">
        <v>5024</v>
      </c>
      <c r="C29" s="80">
        <v>2152.5261642169471</v>
      </c>
      <c r="D29" s="73">
        <v>0.28241518321889664</v>
      </c>
      <c r="F29" s="83"/>
      <c r="G29" s="83"/>
    </row>
    <row r="30" spans="1:7" x14ac:dyDescent="0.2">
      <c r="A30" s="74" t="s">
        <v>166</v>
      </c>
      <c r="B30" s="78">
        <v>1133</v>
      </c>
      <c r="C30" s="80">
        <v>558.11429502455849</v>
      </c>
      <c r="D30" s="73">
        <v>7.3225567942764358E-2</v>
      </c>
      <c r="F30" s="83"/>
      <c r="G30" s="83"/>
    </row>
    <row r="31" spans="1:7" x14ac:dyDescent="0.2">
      <c r="A31" s="74" t="s">
        <v>167</v>
      </c>
      <c r="B31" s="78">
        <v>921</v>
      </c>
      <c r="C31" s="80">
        <v>473.41493435585545</v>
      </c>
      <c r="D31" s="73">
        <v>6.2112864246325422E-2</v>
      </c>
      <c r="F31" s="83"/>
      <c r="G31" s="83"/>
    </row>
    <row r="32" spans="1:7" x14ac:dyDescent="0.2">
      <c r="A32" s="74" t="s">
        <v>168</v>
      </c>
      <c r="B32" s="78">
        <v>82</v>
      </c>
      <c r="C32" s="80">
        <v>20.708106310761632</v>
      </c>
      <c r="D32" s="73">
        <v>2.7169396289301981E-3</v>
      </c>
      <c r="F32" s="83"/>
      <c r="G32" s="83"/>
    </row>
    <row r="33" spans="1:7" x14ac:dyDescent="0.2">
      <c r="A33" s="74" t="s">
        <v>169</v>
      </c>
      <c r="B33" s="78">
        <v>462</v>
      </c>
      <c r="C33" s="80">
        <v>194.70138193198838</v>
      </c>
      <c r="D33" s="73">
        <v>2.5545160549208967E-2</v>
      </c>
      <c r="F33" s="83"/>
      <c r="G33" s="83"/>
    </row>
    <row r="34" spans="1:7" x14ac:dyDescent="0.2">
      <c r="A34" s="74" t="s">
        <v>170</v>
      </c>
      <c r="B34" s="78">
        <v>584</v>
      </c>
      <c r="C34" s="80">
        <v>284.03818109452357</v>
      </c>
      <c r="D34" s="73">
        <v>3.7266304256122013E-2</v>
      </c>
      <c r="F34" s="83"/>
      <c r="G34" s="83"/>
    </row>
    <row r="35" spans="1:7" x14ac:dyDescent="0.2">
      <c r="A35" s="71" t="s">
        <v>32</v>
      </c>
      <c r="B35" s="79">
        <v>243492</v>
      </c>
      <c r="C35" s="81">
        <v>214376.77345919108</v>
      </c>
      <c r="D35" s="76">
        <v>28.126606199176198</v>
      </c>
      <c r="F35" s="83"/>
      <c r="G35" s="83"/>
    </row>
    <row r="36" spans="1:7" x14ac:dyDescent="0.2">
      <c r="A36" s="74" t="s">
        <v>171</v>
      </c>
      <c r="B36" s="78">
        <v>7228</v>
      </c>
      <c r="C36" s="80">
        <v>3559.2294985183808</v>
      </c>
      <c r="D36" s="73">
        <v>0.4669771116616544</v>
      </c>
      <c r="F36" s="83"/>
      <c r="G36" s="83"/>
    </row>
    <row r="37" spans="1:7" x14ac:dyDescent="0.2">
      <c r="A37" s="74" t="s">
        <v>172</v>
      </c>
      <c r="B37" s="78">
        <v>3426</v>
      </c>
      <c r="C37" s="80">
        <v>3167.0093457914959</v>
      </c>
      <c r="D37" s="73">
        <v>0.41551714423551972</v>
      </c>
      <c r="F37" s="83"/>
      <c r="G37" s="83"/>
    </row>
    <row r="38" spans="1:7" x14ac:dyDescent="0.2">
      <c r="A38" s="74" t="s">
        <v>173</v>
      </c>
      <c r="B38" s="78">
        <v>46728</v>
      </c>
      <c r="C38" s="80">
        <v>40715.362401500141</v>
      </c>
      <c r="D38" s="73">
        <v>5.3419264878605768</v>
      </c>
      <c r="F38" s="83"/>
      <c r="G38" s="83"/>
    </row>
    <row r="39" spans="1:7" x14ac:dyDescent="0.2">
      <c r="A39" s="74" t="s">
        <v>174</v>
      </c>
      <c r="B39" s="78">
        <v>64</v>
      </c>
      <c r="C39" s="80">
        <v>56.868090272699568</v>
      </c>
      <c r="D39" s="73">
        <v>7.4611925284149604E-3</v>
      </c>
      <c r="F39" s="83"/>
      <c r="G39" s="83"/>
    </row>
    <row r="40" spans="1:7" x14ac:dyDescent="0.2">
      <c r="A40" s="74" t="s">
        <v>175</v>
      </c>
      <c r="B40" s="78">
        <v>1108</v>
      </c>
      <c r="C40" s="80">
        <v>551.25492652104083</v>
      </c>
      <c r="D40" s="73">
        <v>7.2325606843619439E-2</v>
      </c>
      <c r="F40" s="83"/>
      <c r="G40" s="83"/>
    </row>
    <row r="41" spans="1:7" x14ac:dyDescent="0.2">
      <c r="A41" s="74" t="s">
        <v>176</v>
      </c>
      <c r="B41" s="78">
        <v>2812</v>
      </c>
      <c r="C41" s="80">
        <v>1567.9802474977673</v>
      </c>
      <c r="D41" s="73">
        <v>0.20572174045642033</v>
      </c>
      <c r="F41" s="83"/>
      <c r="G41" s="83"/>
    </row>
    <row r="42" spans="1:7" x14ac:dyDescent="0.2">
      <c r="A42" s="74" t="s">
        <v>177</v>
      </c>
      <c r="B42" s="78">
        <v>234</v>
      </c>
      <c r="C42" s="80">
        <v>80.746490737170788</v>
      </c>
      <c r="D42" s="73">
        <v>1.0594080274102847E-2</v>
      </c>
      <c r="F42" s="83"/>
      <c r="G42" s="83"/>
    </row>
    <row r="43" spans="1:7" x14ac:dyDescent="0.2">
      <c r="A43" s="74" t="s">
        <v>178</v>
      </c>
      <c r="B43" s="78">
        <v>1935</v>
      </c>
      <c r="C43" s="80">
        <v>1168.9562166309438</v>
      </c>
      <c r="D43" s="73">
        <v>0.15336909236352642</v>
      </c>
      <c r="F43" s="83"/>
      <c r="G43" s="83"/>
    </row>
    <row r="44" spans="1:7" x14ac:dyDescent="0.2">
      <c r="A44" s="74" t="s">
        <v>179</v>
      </c>
      <c r="B44" s="78">
        <v>395</v>
      </c>
      <c r="C44" s="80">
        <v>212.33257506969201</v>
      </c>
      <c r="D44" s="73">
        <v>2.7858403808746175E-2</v>
      </c>
      <c r="F44" s="83"/>
      <c r="G44" s="83"/>
    </row>
    <row r="45" spans="1:7" x14ac:dyDescent="0.2">
      <c r="A45" s="74" t="s">
        <v>180</v>
      </c>
      <c r="B45" s="78">
        <v>1018</v>
      </c>
      <c r="C45" s="80">
        <v>320.7098370954659</v>
      </c>
      <c r="D45" s="73">
        <v>4.207768941864061E-2</v>
      </c>
      <c r="F45" s="83"/>
      <c r="G45" s="83"/>
    </row>
    <row r="46" spans="1:7" x14ac:dyDescent="0.2">
      <c r="A46" s="74" t="s">
        <v>181</v>
      </c>
      <c r="B46" s="78">
        <v>140856</v>
      </c>
      <c r="C46" s="80">
        <v>129045.05909143195</v>
      </c>
      <c r="D46" s="73">
        <v>16.93093659563386</v>
      </c>
      <c r="F46" s="83"/>
      <c r="G46" s="83"/>
    </row>
    <row r="47" spans="1:7" x14ac:dyDescent="0.2">
      <c r="A47" s="74" t="s">
        <v>182</v>
      </c>
      <c r="B47" s="78">
        <v>26884</v>
      </c>
      <c r="C47" s="80">
        <v>24845.219836983943</v>
      </c>
      <c r="D47" s="73">
        <v>3.2597361319081251</v>
      </c>
      <c r="F47" s="83"/>
      <c r="G47" s="83"/>
    </row>
    <row r="48" spans="1:7" x14ac:dyDescent="0.2">
      <c r="A48" s="74" t="s">
        <v>183</v>
      </c>
      <c r="B48" s="78">
        <v>10804</v>
      </c>
      <c r="C48" s="80">
        <v>9086.0449011403889</v>
      </c>
      <c r="D48" s="73">
        <v>1.1921049221829856</v>
      </c>
      <c r="F48" s="83"/>
      <c r="G48" s="83"/>
    </row>
    <row r="49" spans="1:14" x14ac:dyDescent="0.2">
      <c r="A49" s="71" t="s">
        <v>33</v>
      </c>
      <c r="B49" s="79">
        <v>119603</v>
      </c>
      <c r="C49" s="81">
        <v>105800.50970719155</v>
      </c>
      <c r="D49" s="76">
        <v>13.881211216068481</v>
      </c>
      <c r="F49" s="83"/>
      <c r="G49" s="83"/>
    </row>
    <row r="50" spans="1:14" x14ac:dyDescent="0.2">
      <c r="A50" s="75" t="s">
        <v>83</v>
      </c>
      <c r="B50" s="79">
        <v>506296</v>
      </c>
      <c r="C50" s="81">
        <v>436232.79857299657</v>
      </c>
      <c r="D50" s="76">
        <v>57.234503246980267</v>
      </c>
      <c r="F50" s="83"/>
      <c r="G50" s="83"/>
    </row>
    <row r="51" spans="1:14" x14ac:dyDescent="0.2">
      <c r="A51" s="4" t="s">
        <v>12</v>
      </c>
      <c r="B51" s="78">
        <v>1638.2739300315966</v>
      </c>
      <c r="C51" s="80">
        <v>1202.2014184514237</v>
      </c>
      <c r="D51" s="73">
        <v>0.15773092076745457</v>
      </c>
      <c r="F51" s="83"/>
      <c r="G51" s="83"/>
    </row>
    <row r="52" spans="1:14" x14ac:dyDescent="0.2">
      <c r="A52" s="71" t="s">
        <v>13</v>
      </c>
      <c r="B52" s="79">
        <v>507934</v>
      </c>
      <c r="C52" s="81">
        <v>437434.99999144796</v>
      </c>
      <c r="D52" s="76">
        <v>57.392234167747716</v>
      </c>
      <c r="F52" s="83"/>
      <c r="G52" s="83"/>
    </row>
    <row r="53" spans="1:14" ht="24.75" customHeight="1" x14ac:dyDescent="0.2">
      <c r="A53" s="255" t="s">
        <v>267</v>
      </c>
      <c r="B53" s="255"/>
      <c r="C53" s="255"/>
      <c r="D53" s="255"/>
    </row>
    <row r="54" spans="1:14" x14ac:dyDescent="0.2">
      <c r="A54" s="158" t="s">
        <v>113</v>
      </c>
      <c r="B54" s="49"/>
      <c r="C54" s="50"/>
      <c r="D54" s="51"/>
    </row>
    <row r="55" spans="1:14" x14ac:dyDescent="0.2">
      <c r="A55" s="158" t="s">
        <v>184</v>
      </c>
      <c r="B55" s="49"/>
      <c r="C55" s="50"/>
      <c r="D55" s="51"/>
    </row>
    <row r="56" spans="1:14" x14ac:dyDescent="0.2">
      <c r="A56" s="77"/>
      <c r="B56" s="49"/>
      <c r="C56" s="50"/>
      <c r="D56" s="51"/>
    </row>
    <row r="57" spans="1:14" ht="15" customHeight="1" x14ac:dyDescent="0.2">
      <c r="A57" s="254" t="s">
        <v>24</v>
      </c>
      <c r="B57" s="254"/>
      <c r="C57" s="254"/>
      <c r="D57" s="254"/>
      <c r="E57" s="254"/>
      <c r="F57" s="69"/>
      <c r="G57" s="69"/>
      <c r="H57" s="69"/>
      <c r="I57" s="69"/>
      <c r="J57" s="69"/>
      <c r="K57" s="69"/>
      <c r="L57" s="69"/>
      <c r="M57" s="69"/>
      <c r="N57" s="68"/>
    </row>
    <row r="58" spans="1:14" ht="33.75" x14ac:dyDescent="0.2">
      <c r="A58" s="71" t="s">
        <v>88</v>
      </c>
      <c r="B58" s="72" t="s">
        <v>86</v>
      </c>
      <c r="C58" s="72" t="s">
        <v>87</v>
      </c>
      <c r="D58" s="72" t="s">
        <v>89</v>
      </c>
    </row>
    <row r="59" spans="1:14" x14ac:dyDescent="0.2">
      <c r="A59" s="71" t="s">
        <v>152</v>
      </c>
      <c r="B59" s="79">
        <f>B60+B61+B62+B63+B64</f>
        <v>13071</v>
      </c>
      <c r="C59" s="79">
        <f>C60+C61+C62+C63+C64</f>
        <v>9750.8758607290401</v>
      </c>
      <c r="D59" s="76">
        <v>3.2985608946683267</v>
      </c>
      <c r="G59" s="83"/>
      <c r="H59" s="83"/>
    </row>
    <row r="60" spans="1:14" x14ac:dyDescent="0.2">
      <c r="A60" s="74" t="s">
        <v>147</v>
      </c>
      <c r="B60" s="78">
        <v>1910</v>
      </c>
      <c r="C60" s="80">
        <v>1471.0519337508499</v>
      </c>
      <c r="D60" s="73">
        <v>0.49763266931120392</v>
      </c>
    </row>
    <row r="61" spans="1:14" x14ac:dyDescent="0.2">
      <c r="A61" s="74" t="s">
        <v>148</v>
      </c>
      <c r="B61" s="78">
        <v>14</v>
      </c>
      <c r="C61" s="80">
        <v>9.4978875060694499</v>
      </c>
      <c r="D61" s="73">
        <v>3.2129790961298501E-3</v>
      </c>
    </row>
    <row r="62" spans="1:14" x14ac:dyDescent="0.2">
      <c r="A62" s="74" t="s">
        <v>149</v>
      </c>
      <c r="B62" s="78">
        <v>1155</v>
      </c>
      <c r="C62" s="80">
        <v>807.23355768878901</v>
      </c>
      <c r="D62" s="73">
        <v>0.27307383298561921</v>
      </c>
    </row>
    <row r="63" spans="1:14" ht="22.5" x14ac:dyDescent="0.2">
      <c r="A63" s="74" t="s">
        <v>150</v>
      </c>
      <c r="B63" s="78">
        <v>7852</v>
      </c>
      <c r="C63" s="80">
        <v>5986.3074617637394</v>
      </c>
      <c r="D63" s="73">
        <v>2.0250693351929026</v>
      </c>
    </row>
    <row r="64" spans="1:14" x14ac:dyDescent="0.2">
      <c r="A64" s="74" t="s">
        <v>151</v>
      </c>
      <c r="B64" s="78">
        <v>2140</v>
      </c>
      <c r="C64" s="80">
        <v>1476.785020019593</v>
      </c>
      <c r="D64" s="73">
        <v>0.49957207808247117</v>
      </c>
    </row>
    <row r="65" spans="1:8" x14ac:dyDescent="0.2">
      <c r="A65" s="71" t="s">
        <v>28</v>
      </c>
      <c r="B65" s="79">
        <f>B66+B67+B68</f>
        <v>27353</v>
      </c>
      <c r="C65" s="79">
        <f>C66+C67+C68</f>
        <v>23155.220096919569</v>
      </c>
      <c r="D65" s="76">
        <v>7.8330300385371165</v>
      </c>
      <c r="G65" s="83"/>
      <c r="H65" s="83"/>
    </row>
    <row r="66" spans="1:8" x14ac:dyDescent="0.2">
      <c r="A66" s="74" t="s">
        <v>153</v>
      </c>
      <c r="B66" s="78">
        <v>10907</v>
      </c>
      <c r="C66" s="80">
        <v>9514.6747231367899</v>
      </c>
      <c r="D66" s="73">
        <v>3.2186579355017724</v>
      </c>
    </row>
    <row r="67" spans="1:8" x14ac:dyDescent="0.2">
      <c r="A67" s="74" t="s">
        <v>154</v>
      </c>
      <c r="B67" s="78">
        <v>12501</v>
      </c>
      <c r="C67" s="80">
        <v>10500.53001656014</v>
      </c>
      <c r="D67" s="73">
        <v>3.5521565632286256</v>
      </c>
    </row>
    <row r="68" spans="1:8" x14ac:dyDescent="0.2">
      <c r="A68" s="74" t="s">
        <v>155</v>
      </c>
      <c r="B68" s="78">
        <v>3945</v>
      </c>
      <c r="C68" s="80">
        <v>3140.0153572226409</v>
      </c>
      <c r="D68" s="73">
        <v>1.0622155398067186</v>
      </c>
    </row>
    <row r="69" spans="1:8" x14ac:dyDescent="0.2">
      <c r="A69" s="71" t="s">
        <v>29</v>
      </c>
      <c r="B69" s="79">
        <f>B70+B71+B72+B73</f>
        <v>3210</v>
      </c>
      <c r="C69" s="79">
        <f>C70+C71+C72+C73</f>
        <v>2586.4018314049995</v>
      </c>
      <c r="D69" s="76">
        <v>0.87493719136869508</v>
      </c>
      <c r="G69" s="83"/>
      <c r="H69" s="83"/>
    </row>
    <row r="70" spans="1:8" x14ac:dyDescent="0.2">
      <c r="A70" s="74" t="s">
        <v>156</v>
      </c>
      <c r="B70" s="78">
        <v>2859</v>
      </c>
      <c r="C70" s="80">
        <v>2293.7413962455303</v>
      </c>
      <c r="D70" s="73">
        <v>0.77593498063175481</v>
      </c>
    </row>
    <row r="71" spans="1:8" x14ac:dyDescent="0.2">
      <c r="A71" s="74" t="s">
        <v>157</v>
      </c>
      <c r="B71" s="78">
        <v>10</v>
      </c>
      <c r="C71" s="80">
        <v>8.2312979509097808</v>
      </c>
      <c r="D71" s="73">
        <v>2.7845126859408617E-3</v>
      </c>
    </row>
    <row r="72" spans="1:8" x14ac:dyDescent="0.2">
      <c r="A72" s="74" t="s">
        <v>158</v>
      </c>
      <c r="B72" s="78">
        <v>236</v>
      </c>
      <c r="C72" s="80">
        <v>203.31308932822321</v>
      </c>
      <c r="D72" s="73">
        <v>6.8777473471203013E-2</v>
      </c>
    </row>
    <row r="73" spans="1:8" x14ac:dyDescent="0.2">
      <c r="A73" s="74" t="s">
        <v>159</v>
      </c>
      <c r="B73" s="78">
        <v>105</v>
      </c>
      <c r="C73" s="80">
        <v>81.116047880336197</v>
      </c>
      <c r="D73" s="73">
        <v>2.7440224579796422E-2</v>
      </c>
    </row>
    <row r="74" spans="1:8" x14ac:dyDescent="0.2">
      <c r="A74" s="71" t="s">
        <v>30</v>
      </c>
      <c r="B74" s="79">
        <f>B75+B76+B77+B78+B79+B80+B81</f>
        <v>10345</v>
      </c>
      <c r="C74" s="79">
        <f>C75+C76+C77+C78+C79+C80+C81</f>
        <v>8976.0485131957321</v>
      </c>
      <c r="D74" s="76">
        <v>3.0364495494725254</v>
      </c>
      <c r="G74" s="83"/>
      <c r="H74" s="83"/>
    </row>
    <row r="75" spans="1:8" x14ac:dyDescent="0.2">
      <c r="A75" s="74" t="s">
        <v>160</v>
      </c>
      <c r="B75" s="78">
        <v>143</v>
      </c>
      <c r="C75" s="80">
        <v>110.38361523035292</v>
      </c>
      <c r="D75" s="73">
        <v>3.7340961141488084E-2</v>
      </c>
    </row>
    <row r="76" spans="1:8" x14ac:dyDescent="0.2">
      <c r="A76" s="74" t="s">
        <v>161</v>
      </c>
      <c r="B76" s="78">
        <v>172</v>
      </c>
      <c r="C76" s="80">
        <v>129.2185481625269</v>
      </c>
      <c r="D76" s="73">
        <v>4.3712509104065121E-2</v>
      </c>
    </row>
    <row r="77" spans="1:8" x14ac:dyDescent="0.2">
      <c r="A77" s="74" t="s">
        <v>162</v>
      </c>
      <c r="B77" s="240">
        <v>5303</v>
      </c>
      <c r="C77" s="80">
        <v>4998.4552104509303</v>
      </c>
      <c r="D77" s="73">
        <v>1.6908951694634586</v>
      </c>
    </row>
    <row r="78" spans="1:8" x14ac:dyDescent="0.2">
      <c r="A78" s="74" t="s">
        <v>163</v>
      </c>
      <c r="B78" s="78">
        <v>408</v>
      </c>
      <c r="C78" s="80">
        <v>167.32851190215172</v>
      </c>
      <c r="D78" s="73">
        <v>5.6604482900494482E-2</v>
      </c>
    </row>
    <row r="79" spans="1:8" x14ac:dyDescent="0.2">
      <c r="A79" s="74" t="s">
        <v>164</v>
      </c>
      <c r="B79" s="78">
        <v>71</v>
      </c>
      <c r="C79" s="80">
        <v>42.735668747240396</v>
      </c>
      <c r="D79" s="73">
        <v>1.4456773704286188E-2</v>
      </c>
    </row>
    <row r="80" spans="1:8" x14ac:dyDescent="0.2">
      <c r="A80" s="74" t="s">
        <v>37</v>
      </c>
      <c r="B80" s="78">
        <v>3280</v>
      </c>
      <c r="C80" s="80">
        <v>2757.2038693823101</v>
      </c>
      <c r="D80" s="73">
        <v>0.93271671099837961</v>
      </c>
    </row>
    <row r="81" spans="1:8" x14ac:dyDescent="0.2">
      <c r="A81" s="74" t="s">
        <v>165</v>
      </c>
      <c r="B81" s="78">
        <v>968</v>
      </c>
      <c r="C81" s="80">
        <v>770.72308932021997</v>
      </c>
      <c r="D81" s="73">
        <v>0.26072294216035319</v>
      </c>
    </row>
    <row r="82" spans="1:8" x14ac:dyDescent="0.2">
      <c r="A82" s="71" t="s">
        <v>31</v>
      </c>
      <c r="B82" s="79">
        <f>B83+B84+B85+B86+B87+B88</f>
        <v>3464</v>
      </c>
      <c r="C82" s="79">
        <f>C83+C84+C85+C86+C87+C88</f>
        <v>1568.6229840907845</v>
      </c>
      <c r="D82" s="76">
        <v>0.53063935052629629</v>
      </c>
      <c r="G82" s="83"/>
      <c r="H82" s="83"/>
    </row>
    <row r="83" spans="1:8" x14ac:dyDescent="0.2">
      <c r="A83" s="74" t="s">
        <v>40</v>
      </c>
      <c r="B83" s="78">
        <v>1709</v>
      </c>
      <c r="C83" s="80">
        <v>705.02967592621894</v>
      </c>
      <c r="D83" s="73">
        <v>0.23849994111370351</v>
      </c>
    </row>
    <row r="84" spans="1:8" x14ac:dyDescent="0.2">
      <c r="A84" s="74" t="s">
        <v>166</v>
      </c>
      <c r="B84" s="78">
        <v>656</v>
      </c>
      <c r="C84" s="80">
        <v>328.12102685256519</v>
      </c>
      <c r="D84" s="73">
        <v>0.11099794555413051</v>
      </c>
    </row>
    <row r="85" spans="1:8" x14ac:dyDescent="0.2">
      <c r="A85" s="74" t="s">
        <v>167</v>
      </c>
      <c r="B85" s="78">
        <v>496</v>
      </c>
      <c r="C85" s="80">
        <v>257.16689966116849</v>
      </c>
      <c r="D85" s="73">
        <v>8.6995331572398943E-2</v>
      </c>
    </row>
    <row r="86" spans="1:8" x14ac:dyDescent="0.2">
      <c r="A86" s="74" t="s">
        <v>168</v>
      </c>
      <c r="B86" s="78">
        <v>35</v>
      </c>
      <c r="C86" s="80">
        <v>9.1749003741503188</v>
      </c>
      <c r="D86" s="73">
        <v>3.1037178627753861E-3</v>
      </c>
    </row>
    <row r="87" spans="1:8" x14ac:dyDescent="0.2">
      <c r="A87" s="74" t="s">
        <v>169</v>
      </c>
      <c r="B87" s="78">
        <v>247</v>
      </c>
      <c r="C87" s="80">
        <v>100.9842550362083</v>
      </c>
      <c r="D87" s="73">
        <v>3.4161312214136291E-2</v>
      </c>
    </row>
    <row r="88" spans="1:8" x14ac:dyDescent="0.2">
      <c r="A88" s="74" t="s">
        <v>170</v>
      </c>
      <c r="B88" s="78">
        <v>321</v>
      </c>
      <c r="C88" s="80">
        <v>168.14622624047331</v>
      </c>
      <c r="D88" s="73">
        <v>5.6881102209151685E-2</v>
      </c>
    </row>
    <row r="89" spans="1:8" x14ac:dyDescent="0.2">
      <c r="A89" s="71" t="s">
        <v>32</v>
      </c>
      <c r="B89" s="79">
        <f>B90+B91+B92+B93+B94+B95+B96+B97+B98+B99+B100+B101+B102</f>
        <v>120193</v>
      </c>
      <c r="C89" s="79">
        <f>C90+C91+C92+C93+C94+C95+C96+C97+C98+C99+C100+C101+C102</f>
        <v>106141.52439509468</v>
      </c>
      <c r="D89" s="76">
        <v>35.905931597406948</v>
      </c>
      <c r="G89" s="83"/>
      <c r="H89" s="83"/>
    </row>
    <row r="90" spans="1:8" x14ac:dyDescent="0.2">
      <c r="A90" s="74" t="s">
        <v>171</v>
      </c>
      <c r="B90" s="78">
        <v>2955</v>
      </c>
      <c r="C90" s="80">
        <v>1430.046219862458</v>
      </c>
      <c r="D90" s="73">
        <v>0.48376111087664758</v>
      </c>
    </row>
    <row r="91" spans="1:8" x14ac:dyDescent="0.2">
      <c r="A91" s="74" t="s">
        <v>172</v>
      </c>
      <c r="B91" s="78">
        <v>1014</v>
      </c>
      <c r="C91" s="80">
        <v>930.029715850049</v>
      </c>
      <c r="D91" s="73">
        <v>0.3146137532052532</v>
      </c>
    </row>
    <row r="92" spans="1:8" x14ac:dyDescent="0.2">
      <c r="A92" s="74" t="s">
        <v>173</v>
      </c>
      <c r="B92" s="78">
        <v>22022</v>
      </c>
      <c r="C92" s="80">
        <v>19221.668909843822</v>
      </c>
      <c r="D92" s="73">
        <v>6.5023743817339819</v>
      </c>
    </row>
    <row r="93" spans="1:8" x14ac:dyDescent="0.2">
      <c r="A93" s="74" t="s">
        <v>174</v>
      </c>
      <c r="B93" s="78">
        <v>14</v>
      </c>
      <c r="C93" s="80">
        <v>14.13165137251012</v>
      </c>
      <c r="D93" s="73">
        <v>4.780505183353107E-3</v>
      </c>
    </row>
    <row r="94" spans="1:8" x14ac:dyDescent="0.2">
      <c r="A94" s="74" t="s">
        <v>175</v>
      </c>
      <c r="B94" s="78">
        <v>518</v>
      </c>
      <c r="C94" s="80">
        <v>267.48996637120638</v>
      </c>
      <c r="D94" s="73">
        <v>9.048745521843185E-2</v>
      </c>
    </row>
    <row r="95" spans="1:8" x14ac:dyDescent="0.2">
      <c r="A95" s="74" t="s">
        <v>176</v>
      </c>
      <c r="B95" s="78">
        <v>1181</v>
      </c>
      <c r="C95" s="80">
        <v>638.31867975167006</v>
      </c>
      <c r="D95" s="73">
        <v>0.21593270855237309</v>
      </c>
    </row>
    <row r="96" spans="1:8" x14ac:dyDescent="0.2">
      <c r="A96" s="74" t="s">
        <v>177</v>
      </c>
      <c r="B96" s="78">
        <v>132</v>
      </c>
      <c r="C96" s="80">
        <v>52.253927996817701</v>
      </c>
      <c r="D96" s="73">
        <v>1.7676644226114712E-2</v>
      </c>
    </row>
    <row r="97" spans="1:8" x14ac:dyDescent="0.2">
      <c r="A97" s="74" t="s">
        <v>178</v>
      </c>
      <c r="B97" s="78">
        <v>540</v>
      </c>
      <c r="C97" s="80">
        <v>300.101145200681</v>
      </c>
      <c r="D97" s="73">
        <v>0.10151928053877778</v>
      </c>
    </row>
    <row r="98" spans="1:8" x14ac:dyDescent="0.2">
      <c r="A98" s="74" t="s">
        <v>179</v>
      </c>
      <c r="B98" s="78">
        <v>209</v>
      </c>
      <c r="C98" s="80">
        <v>116.7317480102291</v>
      </c>
      <c r="D98" s="73">
        <v>3.9488430029508165E-2</v>
      </c>
    </row>
    <row r="99" spans="1:8" x14ac:dyDescent="0.2">
      <c r="A99" s="74" t="s">
        <v>180</v>
      </c>
      <c r="B99" s="78">
        <v>687</v>
      </c>
      <c r="C99" s="80">
        <v>223.67196323121027</v>
      </c>
      <c r="D99" s="73">
        <v>7.5664545594266192E-2</v>
      </c>
    </row>
    <row r="100" spans="1:8" x14ac:dyDescent="0.2">
      <c r="A100" s="74" t="s">
        <v>181</v>
      </c>
      <c r="B100" s="78">
        <v>74825</v>
      </c>
      <c r="C100" s="80">
        <v>68498.383884872004</v>
      </c>
      <c r="D100" s="73">
        <v>23.171876419901899</v>
      </c>
    </row>
    <row r="101" spans="1:8" x14ac:dyDescent="0.2">
      <c r="A101" s="74" t="s">
        <v>182</v>
      </c>
      <c r="B101" s="78">
        <v>12758</v>
      </c>
      <c r="C101" s="80">
        <v>11783.220627679741</v>
      </c>
      <c r="D101" s="73">
        <v>3.9860696957747508</v>
      </c>
    </row>
    <row r="102" spans="1:8" x14ac:dyDescent="0.2">
      <c r="A102" s="74" t="s">
        <v>183</v>
      </c>
      <c r="B102" s="78">
        <v>3338</v>
      </c>
      <c r="C102" s="80">
        <v>2665.4759550522904</v>
      </c>
      <c r="D102" s="73">
        <v>0.90168666657159435</v>
      </c>
    </row>
    <row r="103" spans="1:8" x14ac:dyDescent="0.2">
      <c r="A103" s="71" t="s">
        <v>33</v>
      </c>
      <c r="B103" s="79">
        <v>60461</v>
      </c>
      <c r="C103" s="81">
        <v>54318.5459723698</v>
      </c>
      <c r="D103" s="76">
        <v>18.375070522773179</v>
      </c>
    </row>
    <row r="104" spans="1:8" x14ac:dyDescent="0.2">
      <c r="A104" s="75" t="s">
        <v>83</v>
      </c>
      <c r="B104" s="79">
        <v>238097</v>
      </c>
      <c r="C104" s="82">
        <v>206497.23965380463</v>
      </c>
      <c r="D104" s="76">
        <v>69.854619144753102</v>
      </c>
      <c r="F104" s="83"/>
      <c r="G104" s="83"/>
      <c r="H104" s="83"/>
    </row>
    <row r="105" spans="1:8" x14ac:dyDescent="0.2">
      <c r="A105" s="4" t="s">
        <v>12</v>
      </c>
      <c r="B105" s="78">
        <v>1039.63775834494</v>
      </c>
      <c r="C105" s="80">
        <v>841.76034618940298</v>
      </c>
      <c r="D105" s="73">
        <v>0.28475367754453601</v>
      </c>
    </row>
    <row r="106" spans="1:8" x14ac:dyDescent="0.2">
      <c r="A106" s="71" t="s">
        <v>13</v>
      </c>
      <c r="B106" s="79">
        <v>239137</v>
      </c>
      <c r="C106" s="81">
        <v>207338.99999999403</v>
      </c>
      <c r="D106" s="76">
        <v>70.139372822297631</v>
      </c>
      <c r="G106" s="83"/>
      <c r="H106" s="83"/>
    </row>
    <row r="107" spans="1:8" ht="23.25" customHeight="1" x14ac:dyDescent="0.2">
      <c r="A107" s="255" t="s">
        <v>267</v>
      </c>
      <c r="B107" s="255"/>
      <c r="C107" s="255"/>
      <c r="D107" s="255"/>
      <c r="E107" s="187"/>
      <c r="F107" s="203"/>
      <c r="G107" s="203"/>
      <c r="H107" s="203"/>
    </row>
    <row r="108" spans="1:8" x14ac:dyDescent="0.2">
      <c r="A108" s="188" t="s">
        <v>255</v>
      </c>
      <c r="B108" s="49"/>
      <c r="C108" s="50"/>
      <c r="D108" s="51"/>
      <c r="E108" s="203"/>
      <c r="F108" s="203"/>
      <c r="G108" s="203"/>
      <c r="H108" s="203"/>
    </row>
    <row r="109" spans="1:8" x14ac:dyDescent="0.2">
      <c r="A109" s="188" t="s">
        <v>184</v>
      </c>
      <c r="B109" s="49"/>
      <c r="C109" s="50"/>
      <c r="D109" s="51"/>
      <c r="E109" s="203"/>
      <c r="F109" s="203"/>
      <c r="G109" s="208"/>
      <c r="H109" s="208"/>
    </row>
    <row r="110" spans="1:8" x14ac:dyDescent="0.2">
      <c r="A110" s="209"/>
      <c r="B110" s="210"/>
      <c r="C110" s="211"/>
      <c r="D110" s="212"/>
      <c r="E110" s="203"/>
      <c r="F110" s="203"/>
      <c r="G110" s="203"/>
      <c r="H110" s="203"/>
    </row>
    <row r="111" spans="1:8" x14ac:dyDescent="0.2">
      <c r="A111" s="209"/>
      <c r="B111" s="210"/>
      <c r="C111" s="211"/>
      <c r="D111" s="212"/>
      <c r="E111" s="203"/>
      <c r="F111" s="203"/>
      <c r="G111" s="203"/>
      <c r="H111" s="203"/>
    </row>
    <row r="112" spans="1:8" ht="15" customHeight="1" x14ac:dyDescent="0.2">
      <c r="A112" s="254" t="s">
        <v>65</v>
      </c>
      <c r="B112" s="254" t="s">
        <v>3</v>
      </c>
      <c r="C112" s="254"/>
      <c r="D112" s="254"/>
      <c r="E112" s="254"/>
      <c r="F112" s="69"/>
      <c r="G112" s="69"/>
      <c r="H112" s="69"/>
    </row>
    <row r="113" spans="1:8" ht="33.75" x14ac:dyDescent="0.2">
      <c r="A113" s="71" t="s">
        <v>88</v>
      </c>
      <c r="B113" s="72" t="s">
        <v>86</v>
      </c>
      <c r="C113" s="72" t="s">
        <v>87</v>
      </c>
      <c r="D113" s="72" t="s">
        <v>89</v>
      </c>
    </row>
    <row r="114" spans="1:8" x14ac:dyDescent="0.2">
      <c r="A114" s="71" t="s">
        <v>152</v>
      </c>
      <c r="B114" s="79">
        <f>B115+B116+B117+B118+B119</f>
        <v>9342</v>
      </c>
      <c r="C114" s="81">
        <v>7466.459160262646</v>
      </c>
      <c r="D114" s="76">
        <v>4.2117234852957761</v>
      </c>
      <c r="G114" s="83"/>
      <c r="H114" s="83"/>
    </row>
    <row r="115" spans="1:8" x14ac:dyDescent="0.2">
      <c r="A115" s="74" t="s">
        <v>147</v>
      </c>
      <c r="B115" s="78">
        <v>1949</v>
      </c>
      <c r="C115" s="80">
        <v>1681.1310336215799</v>
      </c>
      <c r="D115" s="73">
        <v>0.94830212074909459</v>
      </c>
    </row>
    <row r="116" spans="1:8" x14ac:dyDescent="0.2">
      <c r="A116" s="74" t="s">
        <v>148</v>
      </c>
      <c r="B116" s="78">
        <v>34</v>
      </c>
      <c r="C116" s="80">
        <v>16.071533786561101</v>
      </c>
      <c r="D116" s="73">
        <v>9.0657237708915376E-3</v>
      </c>
    </row>
    <row r="117" spans="1:8" x14ac:dyDescent="0.2">
      <c r="A117" s="74" t="s">
        <v>149</v>
      </c>
      <c r="B117" s="78">
        <v>840</v>
      </c>
      <c r="C117" s="80">
        <v>722.91735496435501</v>
      </c>
      <c r="D117" s="73">
        <v>0.40778740450837386</v>
      </c>
    </row>
    <row r="118" spans="1:8" ht="22.5" x14ac:dyDescent="0.2">
      <c r="A118" s="74" t="s">
        <v>150</v>
      </c>
      <c r="B118" s="78">
        <v>5096</v>
      </c>
      <c r="C118" s="80">
        <v>3971.6400555155801</v>
      </c>
      <c r="D118" s="73">
        <v>2.2403457030853122</v>
      </c>
    </row>
    <row r="119" spans="1:8" x14ac:dyDescent="0.2">
      <c r="A119" s="74" t="s">
        <v>151</v>
      </c>
      <c r="B119" s="78">
        <v>1423</v>
      </c>
      <c r="C119" s="80">
        <v>1074.69918237457</v>
      </c>
      <c r="D119" s="73">
        <v>0.60622253318210373</v>
      </c>
    </row>
    <row r="120" spans="1:8" x14ac:dyDescent="0.2">
      <c r="A120" s="71" t="s">
        <v>28</v>
      </c>
      <c r="B120" s="79">
        <f>B121+B122+B123</f>
        <v>13767</v>
      </c>
      <c r="C120" s="81">
        <v>11773.80508240356</v>
      </c>
      <c r="D120" s="76">
        <v>6.6414360960770997</v>
      </c>
      <c r="G120" s="83"/>
      <c r="H120" s="83"/>
    </row>
    <row r="121" spans="1:8" x14ac:dyDescent="0.2">
      <c r="A121" s="74" t="s">
        <v>153</v>
      </c>
      <c r="B121" s="78">
        <v>3816</v>
      </c>
      <c r="C121" s="80">
        <v>3347.6699695214602</v>
      </c>
      <c r="D121" s="73">
        <v>1.8883730465830277</v>
      </c>
    </row>
    <row r="122" spans="1:8" x14ac:dyDescent="0.2">
      <c r="A122" s="74" t="s">
        <v>154</v>
      </c>
      <c r="B122" s="78">
        <v>7165</v>
      </c>
      <c r="C122" s="80">
        <v>6058.1517332593603</v>
      </c>
      <c r="D122" s="73">
        <v>3.4173172831707039</v>
      </c>
    </row>
    <row r="123" spans="1:8" x14ac:dyDescent="0.2">
      <c r="A123" s="74" t="s">
        <v>155</v>
      </c>
      <c r="B123" s="78">
        <v>2786</v>
      </c>
      <c r="C123" s="80">
        <v>2367.9833796227399</v>
      </c>
      <c r="D123" s="73">
        <v>1.3357457663233678</v>
      </c>
    </row>
    <row r="124" spans="1:8" x14ac:dyDescent="0.2">
      <c r="A124" s="71" t="s">
        <v>29</v>
      </c>
      <c r="B124" s="79">
        <f>B125+B126+B127+B128</f>
        <v>1273</v>
      </c>
      <c r="C124" s="81">
        <v>1162.1235221006182</v>
      </c>
      <c r="D124" s="76">
        <v>0.65553736058654666</v>
      </c>
      <c r="G124" s="83"/>
      <c r="H124" s="83"/>
    </row>
    <row r="125" spans="1:8" x14ac:dyDescent="0.2">
      <c r="A125" s="74" t="s">
        <v>156</v>
      </c>
      <c r="B125" s="78">
        <v>1076</v>
      </c>
      <c r="C125" s="80">
        <v>985.50687468800902</v>
      </c>
      <c r="D125" s="73">
        <v>0.55591042018073811</v>
      </c>
    </row>
    <row r="126" spans="1:8" x14ac:dyDescent="0.2">
      <c r="A126" s="74" t="s">
        <v>157</v>
      </c>
      <c r="B126" s="78">
        <v>3</v>
      </c>
      <c r="C126" s="80">
        <v>3.4390574013887698</v>
      </c>
      <c r="D126" s="73">
        <v>1.9399233979336239E-3</v>
      </c>
    </row>
    <row r="127" spans="1:8" x14ac:dyDescent="0.2">
      <c r="A127" s="74" t="s">
        <v>158</v>
      </c>
      <c r="B127" s="78">
        <v>79</v>
      </c>
      <c r="C127" s="80">
        <v>67.418521697449293</v>
      </c>
      <c r="D127" s="73">
        <v>3.80298298138795E-2</v>
      </c>
    </row>
    <row r="128" spans="1:8" x14ac:dyDescent="0.2">
      <c r="A128" s="74" t="s">
        <v>159</v>
      </c>
      <c r="B128" s="78">
        <v>115</v>
      </c>
      <c r="C128" s="80">
        <v>105.759068313771</v>
      </c>
      <c r="D128" s="73">
        <v>5.9657187193995306E-2</v>
      </c>
    </row>
    <row r="129" spans="1:8" x14ac:dyDescent="0.2">
      <c r="A129" s="71" t="s">
        <v>30</v>
      </c>
      <c r="B129" s="79">
        <f>B130+B131+B132+B133+B134+B135+B136</f>
        <v>9976</v>
      </c>
      <c r="C129" s="81">
        <v>9017.7968204904464</v>
      </c>
      <c r="D129" s="76">
        <v>5.0868110089748564</v>
      </c>
      <c r="G129" s="83"/>
      <c r="H129" s="83"/>
    </row>
    <row r="130" spans="1:8" x14ac:dyDescent="0.2">
      <c r="A130" s="74" t="s">
        <v>160</v>
      </c>
      <c r="B130" s="78">
        <v>67</v>
      </c>
      <c r="C130" s="80">
        <v>55.417500911638697</v>
      </c>
      <c r="D130" s="73">
        <v>3.1260224569116694E-2</v>
      </c>
    </row>
    <row r="131" spans="1:8" x14ac:dyDescent="0.2">
      <c r="A131" s="74" t="s">
        <v>161</v>
      </c>
      <c r="B131" s="78">
        <v>105</v>
      </c>
      <c r="C131" s="80">
        <v>94.088020234795394</v>
      </c>
      <c r="D131" s="73">
        <v>5.3073714862980959E-2</v>
      </c>
    </row>
    <row r="132" spans="1:8" x14ac:dyDescent="0.2">
      <c r="A132" s="74" t="s">
        <v>162</v>
      </c>
      <c r="B132" s="78">
        <v>7090</v>
      </c>
      <c r="C132" s="80">
        <v>6593.68762111874</v>
      </c>
      <c r="D132" s="73">
        <v>3.7194054654941615</v>
      </c>
    </row>
    <row r="133" spans="1:8" x14ac:dyDescent="0.2">
      <c r="A133" s="74" t="s">
        <v>163</v>
      </c>
      <c r="B133" s="78">
        <v>81</v>
      </c>
      <c r="C133" s="80">
        <v>47.360495503441001</v>
      </c>
      <c r="D133" s="73">
        <v>2.6715382339286883E-2</v>
      </c>
    </row>
    <row r="134" spans="1:8" x14ac:dyDescent="0.2">
      <c r="A134" s="74" t="s">
        <v>164</v>
      </c>
      <c r="B134" s="78">
        <v>20</v>
      </c>
      <c r="C134" s="80">
        <v>16.436900295868</v>
      </c>
      <c r="D134" s="73">
        <v>9.2718218255327788E-3</v>
      </c>
    </row>
    <row r="135" spans="1:8" x14ac:dyDescent="0.2">
      <c r="A135" s="74" t="s">
        <v>37</v>
      </c>
      <c r="B135" s="78">
        <v>1995</v>
      </c>
      <c r="C135" s="80">
        <v>1715.5834460208</v>
      </c>
      <c r="D135" s="73">
        <v>0.96773623688263632</v>
      </c>
    </row>
    <row r="136" spans="1:8" x14ac:dyDescent="0.2">
      <c r="A136" s="74" t="s">
        <v>165</v>
      </c>
      <c r="B136" s="78">
        <v>618</v>
      </c>
      <c r="C136" s="80">
        <v>495.22283640516298</v>
      </c>
      <c r="D136" s="73">
        <v>0.27934816300114113</v>
      </c>
    </row>
    <row r="137" spans="1:8" x14ac:dyDescent="0.2">
      <c r="A137" s="71" t="s">
        <v>31</v>
      </c>
      <c r="B137" s="79">
        <f>B138+B139+B140+B141+B142+B143</f>
        <v>2132</v>
      </c>
      <c r="C137" s="81">
        <v>886.56402877058451</v>
      </c>
      <c r="D137" s="76">
        <v>0.50009816715587074</v>
      </c>
      <c r="G137" s="83"/>
      <c r="H137" s="83"/>
    </row>
    <row r="138" spans="1:8" x14ac:dyDescent="0.2">
      <c r="A138" s="74" t="s">
        <v>40</v>
      </c>
      <c r="B138" s="78">
        <v>1671</v>
      </c>
      <c r="C138" s="80">
        <v>699.51381538878104</v>
      </c>
      <c r="D138" s="73">
        <v>0.39458580048781072</v>
      </c>
    </row>
    <row r="139" spans="1:8" x14ac:dyDescent="0.2">
      <c r="A139" s="74" t="s">
        <v>166</v>
      </c>
      <c r="B139" s="78">
        <v>158</v>
      </c>
      <c r="C139" s="80">
        <v>56.967991782935698</v>
      </c>
      <c r="D139" s="73">
        <v>3.2134834431196031E-2</v>
      </c>
    </row>
    <row r="140" spans="1:8" x14ac:dyDescent="0.2">
      <c r="A140" s="74" t="s">
        <v>167</v>
      </c>
      <c r="B140" s="78">
        <v>69</v>
      </c>
      <c r="C140" s="80">
        <v>25.262844705246401</v>
      </c>
      <c r="D140" s="73">
        <v>1.4250411616357588E-2</v>
      </c>
    </row>
    <row r="141" spans="1:8" x14ac:dyDescent="0.2">
      <c r="A141" s="74" t="s">
        <v>168</v>
      </c>
      <c r="B141" s="78">
        <v>17</v>
      </c>
      <c r="C141" s="80">
        <v>3.90014916358238</v>
      </c>
      <c r="D141" s="73">
        <v>2.2000187071054391E-3</v>
      </c>
    </row>
    <row r="142" spans="1:8" x14ac:dyDescent="0.2">
      <c r="A142" s="74" t="s">
        <v>169</v>
      </c>
      <c r="B142" s="78">
        <v>103</v>
      </c>
      <c r="C142" s="80">
        <v>50.719922114980299</v>
      </c>
      <c r="D142" s="73">
        <v>2.8610387140525221E-2</v>
      </c>
    </row>
    <row r="143" spans="1:8" x14ac:dyDescent="0.2">
      <c r="A143" s="74" t="s">
        <v>170</v>
      </c>
      <c r="B143" s="78">
        <v>114</v>
      </c>
      <c r="C143" s="80">
        <v>50.199305615058897</v>
      </c>
      <c r="D143" s="73">
        <v>2.8316714772875874E-2</v>
      </c>
    </row>
    <row r="144" spans="1:8" x14ac:dyDescent="0.2">
      <c r="A144" s="71" t="s">
        <v>32</v>
      </c>
      <c r="B144" s="79">
        <f>B145+B146+B147+B148+B149+B150+B151+B152+B153+B154+B155+B156+B157</f>
        <v>56558</v>
      </c>
      <c r="C144" s="79">
        <v>49607.932882561377</v>
      </c>
      <c r="D144" s="76">
        <v>27.983129820147663</v>
      </c>
      <c r="G144" s="83"/>
      <c r="H144" s="83"/>
    </row>
    <row r="145" spans="1:8" x14ac:dyDescent="0.2">
      <c r="A145" s="74" t="s">
        <v>171</v>
      </c>
      <c r="B145" s="78">
        <v>2044</v>
      </c>
      <c r="C145" s="80">
        <v>967.84906169537896</v>
      </c>
      <c r="D145" s="73">
        <v>0.54594989885681189</v>
      </c>
    </row>
    <row r="146" spans="1:8" x14ac:dyDescent="0.2">
      <c r="A146" s="74" t="s">
        <v>172</v>
      </c>
      <c r="B146" s="78">
        <v>1142</v>
      </c>
      <c r="C146" s="80">
        <v>1053.3515494302701</v>
      </c>
      <c r="D146" s="73">
        <v>0.5941806368699275</v>
      </c>
    </row>
    <row r="147" spans="1:8" x14ac:dyDescent="0.2">
      <c r="A147" s="74" t="s">
        <v>173</v>
      </c>
      <c r="B147" s="78">
        <v>10039</v>
      </c>
      <c r="C147" s="80">
        <v>8728.5760050134104</v>
      </c>
      <c r="D147" s="73">
        <v>4.9236656579008171</v>
      </c>
    </row>
    <row r="148" spans="1:8" x14ac:dyDescent="0.2">
      <c r="A148" s="74" t="s">
        <v>174</v>
      </c>
      <c r="B148" s="78">
        <v>24</v>
      </c>
      <c r="C148" s="80">
        <v>20.733995726527102</v>
      </c>
      <c r="D148" s="73">
        <v>1.1695752279767992E-2</v>
      </c>
    </row>
    <row r="149" spans="1:8" x14ac:dyDescent="0.2">
      <c r="A149" s="74" t="s">
        <v>175</v>
      </c>
      <c r="B149" s="78">
        <v>214</v>
      </c>
      <c r="C149" s="80">
        <v>94.734795497658595</v>
      </c>
      <c r="D149" s="73">
        <v>5.3438551595606107E-2</v>
      </c>
    </row>
    <row r="150" spans="1:8" x14ac:dyDescent="0.2">
      <c r="A150" s="74" t="s">
        <v>176</v>
      </c>
      <c r="B150" s="78">
        <v>725</v>
      </c>
      <c r="C150" s="80">
        <v>387.39383511243</v>
      </c>
      <c r="D150" s="73">
        <v>0.21852335603539641</v>
      </c>
    </row>
    <row r="151" spans="1:8" x14ac:dyDescent="0.2">
      <c r="A151" s="74" t="s">
        <v>177</v>
      </c>
      <c r="B151" s="78">
        <v>31</v>
      </c>
      <c r="C151" s="80">
        <v>8.3933271545061299</v>
      </c>
      <c r="D151" s="73">
        <v>4.7345565465010493E-3</v>
      </c>
    </row>
    <row r="152" spans="1:8" x14ac:dyDescent="0.2">
      <c r="A152" s="74" t="s">
        <v>178</v>
      </c>
      <c r="B152" s="78">
        <v>584</v>
      </c>
      <c r="C152" s="80">
        <v>341.47415383114202</v>
      </c>
      <c r="D152" s="73">
        <v>0.19262071651933235</v>
      </c>
    </row>
    <row r="153" spans="1:8" x14ac:dyDescent="0.2">
      <c r="A153" s="74" t="s">
        <v>179</v>
      </c>
      <c r="B153" s="78">
        <v>83</v>
      </c>
      <c r="C153" s="80">
        <v>45.946494115422098</v>
      </c>
      <c r="D153" s="73">
        <v>2.5917764254685918E-2</v>
      </c>
    </row>
    <row r="154" spans="1:8" x14ac:dyDescent="0.2">
      <c r="A154" s="74" t="s">
        <v>180</v>
      </c>
      <c r="B154" s="78">
        <v>107</v>
      </c>
      <c r="C154" s="80">
        <v>24.934794682751999</v>
      </c>
      <c r="D154" s="73">
        <v>1.4065363261516939E-2</v>
      </c>
    </row>
    <row r="155" spans="1:8" x14ac:dyDescent="0.2">
      <c r="A155" s="74" t="s">
        <v>181</v>
      </c>
      <c r="B155" s="78">
        <v>30134</v>
      </c>
      <c r="C155" s="80">
        <v>27605.931577850199</v>
      </c>
      <c r="D155" s="73">
        <v>15.572113616946377</v>
      </c>
    </row>
    <row r="156" spans="1:8" x14ac:dyDescent="0.2">
      <c r="A156" s="74" t="s">
        <v>182</v>
      </c>
      <c r="B156" s="78">
        <v>6957</v>
      </c>
      <c r="C156" s="80">
        <v>6451.3986924323099</v>
      </c>
      <c r="D156" s="73">
        <v>3.6391423032933079</v>
      </c>
    </row>
    <row r="157" spans="1:8" x14ac:dyDescent="0.2">
      <c r="A157" s="74" t="s">
        <v>183</v>
      </c>
      <c r="B157" s="78">
        <v>4474</v>
      </c>
      <c r="C157" s="80">
        <v>3877.2146000193702</v>
      </c>
      <c r="D157" s="73">
        <v>2.1870816457876159</v>
      </c>
    </row>
    <row r="158" spans="1:8" x14ac:dyDescent="0.2">
      <c r="A158" s="71" t="s">
        <v>33</v>
      </c>
      <c r="B158" s="79">
        <v>29949</v>
      </c>
      <c r="C158" s="81">
        <v>25928.315907807901</v>
      </c>
      <c r="D158" s="76">
        <v>14.625794462825562</v>
      </c>
    </row>
    <row r="159" spans="1:8" x14ac:dyDescent="0.2">
      <c r="A159" s="75" t="s">
        <v>83</v>
      </c>
      <c r="B159" s="79">
        <f>B158+B144+B137+B129+B124+B120+B114</f>
        <v>122997</v>
      </c>
      <c r="C159" s="82">
        <v>105842.99740439715</v>
      </c>
      <c r="D159" s="76">
        <v>59.704530401063387</v>
      </c>
      <c r="F159" s="83"/>
      <c r="G159" s="83"/>
      <c r="H159" s="83"/>
    </row>
    <row r="160" spans="1:8" x14ac:dyDescent="0.2">
      <c r="A160" s="4" t="s">
        <v>12</v>
      </c>
      <c r="B160" s="78">
        <v>482.41590497141198</v>
      </c>
      <c r="C160" s="80">
        <v>303.00259560484398</v>
      </c>
      <c r="D160" s="73">
        <v>0.17091945735220612</v>
      </c>
    </row>
    <row r="161" spans="1:8" x14ac:dyDescent="0.2">
      <c r="A161" s="71" t="s">
        <v>13</v>
      </c>
      <c r="B161" s="79">
        <f>B159+B160</f>
        <v>123479.41590497141</v>
      </c>
      <c r="C161" s="81">
        <v>106146.00000000199</v>
      </c>
      <c r="D161" s="76">
        <v>59.875449858415593</v>
      </c>
      <c r="G161" s="83"/>
      <c r="H161" s="83"/>
    </row>
    <row r="162" spans="1:8" ht="21.75" customHeight="1" x14ac:dyDescent="0.2">
      <c r="A162" s="255" t="s">
        <v>267</v>
      </c>
      <c r="B162" s="255"/>
      <c r="C162" s="255"/>
      <c r="D162" s="255"/>
      <c r="E162" s="187"/>
      <c r="F162" s="203"/>
      <c r="G162" s="203"/>
      <c r="H162" s="203"/>
    </row>
    <row r="163" spans="1:8" x14ac:dyDescent="0.2">
      <c r="A163" s="188" t="s">
        <v>254</v>
      </c>
      <c r="B163" s="49"/>
      <c r="C163" s="50"/>
      <c r="D163" s="51"/>
      <c r="E163" s="203"/>
      <c r="F163" s="203"/>
      <c r="G163" s="203"/>
      <c r="H163" s="203"/>
    </row>
    <row r="164" spans="1:8" x14ac:dyDescent="0.2">
      <c r="A164" s="188" t="s">
        <v>184</v>
      </c>
      <c r="B164" s="49"/>
      <c r="C164" s="50"/>
      <c r="D164" s="51"/>
      <c r="E164" s="203"/>
      <c r="F164" s="203"/>
      <c r="G164" s="208"/>
      <c r="H164" s="208"/>
    </row>
    <row r="165" spans="1:8" x14ac:dyDescent="0.2">
      <c r="A165" s="189"/>
      <c r="B165" s="208"/>
      <c r="C165" s="203"/>
      <c r="D165" s="203"/>
      <c r="E165" s="203"/>
      <c r="F165" s="203"/>
      <c r="G165" s="203"/>
      <c r="H165" s="203"/>
    </row>
    <row r="166" spans="1:8" x14ac:dyDescent="0.2">
      <c r="A166" s="75"/>
      <c r="B166" s="203"/>
      <c r="C166" s="203"/>
      <c r="D166" s="203"/>
      <c r="E166" s="203"/>
      <c r="F166" s="203"/>
      <c r="G166" s="203"/>
      <c r="H166" s="203"/>
    </row>
    <row r="167" spans="1:8" ht="26.25" customHeight="1" x14ac:dyDescent="0.2">
      <c r="A167" s="254" t="s">
        <v>66</v>
      </c>
      <c r="B167" s="254" t="s">
        <v>2</v>
      </c>
      <c r="C167" s="254"/>
      <c r="D167" s="254"/>
      <c r="E167" s="254"/>
      <c r="F167" s="69"/>
      <c r="G167" s="69"/>
      <c r="H167" s="69"/>
    </row>
    <row r="168" spans="1:8" ht="33.75" x14ac:dyDescent="0.2">
      <c r="A168" s="71" t="s">
        <v>88</v>
      </c>
      <c r="B168" s="72" t="s">
        <v>86</v>
      </c>
      <c r="C168" s="72" t="s">
        <v>87</v>
      </c>
      <c r="D168" s="72" t="s">
        <v>89</v>
      </c>
    </row>
    <row r="169" spans="1:8" x14ac:dyDescent="0.2">
      <c r="A169" s="71" t="s">
        <v>152</v>
      </c>
      <c r="B169" s="79">
        <f>B170+B171+B172+B173+B174</f>
        <v>5951</v>
      </c>
      <c r="C169" s="81">
        <v>5534.8344689615406</v>
      </c>
      <c r="D169" s="76">
        <v>4.0227888310389357</v>
      </c>
      <c r="G169" s="83"/>
      <c r="H169" s="83"/>
    </row>
    <row r="170" spans="1:8" x14ac:dyDescent="0.2">
      <c r="A170" s="74" t="s">
        <v>147</v>
      </c>
      <c r="B170" s="78">
        <v>1607</v>
      </c>
      <c r="C170" s="80">
        <v>1563.3606452354099</v>
      </c>
      <c r="D170" s="73">
        <v>1.1362706107665768</v>
      </c>
    </row>
    <row r="171" spans="1:8" x14ac:dyDescent="0.2">
      <c r="A171" s="74" t="s">
        <v>148</v>
      </c>
      <c r="B171" s="78">
        <v>37</v>
      </c>
      <c r="C171" s="80">
        <v>25.166876834153399</v>
      </c>
      <c r="D171" s="73">
        <v>1.8291609551886006E-2</v>
      </c>
    </row>
    <row r="172" spans="1:8" ht="15" customHeight="1" x14ac:dyDescent="0.2">
      <c r="A172" s="74" t="s">
        <v>149</v>
      </c>
      <c r="B172" s="78">
        <v>1000</v>
      </c>
      <c r="C172" s="80">
        <v>951.08577063457403</v>
      </c>
      <c r="D172" s="73">
        <v>0.6912613623631404</v>
      </c>
    </row>
    <row r="173" spans="1:8" ht="22.5" x14ac:dyDescent="0.2">
      <c r="A173" s="74" t="s">
        <v>150</v>
      </c>
      <c r="B173" s="78">
        <v>2500</v>
      </c>
      <c r="C173" s="80">
        <v>2260.9806434226498</v>
      </c>
      <c r="D173" s="73">
        <v>1.6433097919299424</v>
      </c>
    </row>
    <row r="174" spans="1:8" x14ac:dyDescent="0.2">
      <c r="A174" s="74" t="s">
        <v>151</v>
      </c>
      <c r="B174" s="78">
        <v>807</v>
      </c>
      <c r="C174" s="80">
        <v>734.24053283475405</v>
      </c>
      <c r="D174" s="73">
        <v>0.53365545642739065</v>
      </c>
    </row>
    <row r="175" spans="1:8" x14ac:dyDescent="0.2">
      <c r="A175" s="71" t="s">
        <v>28</v>
      </c>
      <c r="B175" s="79">
        <f>B176+B177+B178</f>
        <v>9439</v>
      </c>
      <c r="C175" s="81">
        <v>8772.617739617579</v>
      </c>
      <c r="D175" s="76">
        <v>6.3760513272457278</v>
      </c>
      <c r="G175" s="83"/>
      <c r="H175" s="83"/>
    </row>
    <row r="176" spans="1:8" x14ac:dyDescent="0.2">
      <c r="A176" s="74" t="s">
        <v>153</v>
      </c>
      <c r="B176" s="78">
        <v>3101</v>
      </c>
      <c r="C176" s="80">
        <v>2945.0832009542601</v>
      </c>
      <c r="D176" s="73">
        <v>2.1405243234856925</v>
      </c>
    </row>
    <row r="177" spans="1:8" x14ac:dyDescent="0.2">
      <c r="A177" s="74" t="s">
        <v>154</v>
      </c>
      <c r="B177" s="78">
        <v>4103</v>
      </c>
      <c r="C177" s="80">
        <v>3793.2041066049201</v>
      </c>
      <c r="D177" s="73">
        <v>2.7569494985753886</v>
      </c>
    </row>
    <row r="178" spans="1:8" x14ac:dyDescent="0.2">
      <c r="A178" s="74" t="s">
        <v>155</v>
      </c>
      <c r="B178" s="78">
        <v>2235</v>
      </c>
      <c r="C178" s="80">
        <v>2034.3304320584</v>
      </c>
      <c r="D178" s="73">
        <v>1.4785775051846468</v>
      </c>
    </row>
    <row r="179" spans="1:8" x14ac:dyDescent="0.2">
      <c r="A179" s="71" t="s">
        <v>29</v>
      </c>
      <c r="B179" s="79">
        <f>B180+B181+B182+B183</f>
        <v>648</v>
      </c>
      <c r="C179" s="81">
        <v>599.56377603327144</v>
      </c>
      <c r="D179" s="76">
        <v>0.43577065858930819</v>
      </c>
      <c r="G179" s="83"/>
      <c r="H179" s="83"/>
    </row>
    <row r="180" spans="1:8" x14ac:dyDescent="0.2">
      <c r="A180" s="74" t="s">
        <v>156</v>
      </c>
      <c r="B180" s="78">
        <v>572</v>
      </c>
      <c r="C180" s="80">
        <v>547.53562949395098</v>
      </c>
      <c r="D180" s="73">
        <v>0.39795593296892218</v>
      </c>
    </row>
    <row r="181" spans="1:8" x14ac:dyDescent="0.2">
      <c r="A181" s="74" t="s">
        <v>157</v>
      </c>
      <c r="B181" s="78">
        <v>0</v>
      </c>
      <c r="C181" s="80">
        <v>0</v>
      </c>
      <c r="D181" s="73">
        <v>0</v>
      </c>
    </row>
    <row r="182" spans="1:8" x14ac:dyDescent="0.2">
      <c r="A182" s="74" t="s">
        <v>158</v>
      </c>
      <c r="B182" s="78">
        <v>28</v>
      </c>
      <c r="C182" s="80">
        <v>14.9745452536493</v>
      </c>
      <c r="D182" s="73">
        <v>1.0883691957560889E-2</v>
      </c>
    </row>
    <row r="183" spans="1:8" x14ac:dyDescent="0.2">
      <c r="A183" s="74" t="s">
        <v>159</v>
      </c>
      <c r="B183" s="78">
        <v>48</v>
      </c>
      <c r="C183" s="80">
        <v>37.0536012856711</v>
      </c>
      <c r="D183" s="73">
        <v>2.6931033662825048E-2</v>
      </c>
    </row>
    <row r="184" spans="1:8" x14ac:dyDescent="0.2">
      <c r="A184" s="71" t="s">
        <v>30</v>
      </c>
      <c r="B184" s="79">
        <f>B185+B186+B187+B188+B189+B190+B191</f>
        <v>8549</v>
      </c>
      <c r="C184" s="81">
        <v>7972.1509374898424</v>
      </c>
      <c r="D184" s="76">
        <v>5.7942617670927072</v>
      </c>
      <c r="G184" s="83"/>
      <c r="H184" s="83"/>
    </row>
    <row r="185" spans="1:8" x14ac:dyDescent="0.2">
      <c r="A185" s="74" t="s">
        <v>160</v>
      </c>
      <c r="B185" s="78">
        <v>12</v>
      </c>
      <c r="C185" s="80">
        <v>11.8979203289263</v>
      </c>
      <c r="D185" s="73">
        <v>8.6475614185397599E-3</v>
      </c>
    </row>
    <row r="186" spans="1:8" x14ac:dyDescent="0.2">
      <c r="A186" s="74" t="s">
        <v>161</v>
      </c>
      <c r="B186" s="78">
        <v>19</v>
      </c>
      <c r="C186" s="80">
        <v>16.404878368520301</v>
      </c>
      <c r="D186" s="73">
        <v>1.1923276449461288E-2</v>
      </c>
    </row>
    <row r="187" spans="1:8" x14ac:dyDescent="0.2">
      <c r="A187" s="74" t="s">
        <v>162</v>
      </c>
      <c r="B187" s="78">
        <v>6693</v>
      </c>
      <c r="C187" s="80">
        <v>6335.5522716683699</v>
      </c>
      <c r="D187" s="73">
        <v>4.6047608216389406</v>
      </c>
    </row>
    <row r="188" spans="1:8" x14ac:dyDescent="0.2">
      <c r="A188" s="74" t="s">
        <v>163</v>
      </c>
      <c r="B188" s="78">
        <v>29</v>
      </c>
      <c r="C188" s="80">
        <v>12.2600611802033</v>
      </c>
      <c r="D188" s="73">
        <v>8.910770043829213E-3</v>
      </c>
    </row>
    <row r="189" spans="1:8" x14ac:dyDescent="0.2">
      <c r="A189" s="74" t="s">
        <v>164</v>
      </c>
      <c r="B189" s="78">
        <v>0</v>
      </c>
      <c r="C189" s="80">
        <v>0</v>
      </c>
      <c r="D189" s="73">
        <v>0</v>
      </c>
    </row>
    <row r="190" spans="1:8" x14ac:dyDescent="0.2">
      <c r="A190" s="74" t="s">
        <v>37</v>
      </c>
      <c r="B190" s="78">
        <v>1546</v>
      </c>
      <c r="C190" s="80">
        <v>1398.36311987408</v>
      </c>
      <c r="D190" s="73">
        <v>1.0163482886276174</v>
      </c>
    </row>
    <row r="191" spans="1:8" x14ac:dyDescent="0.2">
      <c r="A191" s="74" t="s">
        <v>165</v>
      </c>
      <c r="B191" s="78">
        <v>250</v>
      </c>
      <c r="C191" s="80">
        <v>197.67268606974301</v>
      </c>
      <c r="D191" s="73">
        <v>0.1436710489143182</v>
      </c>
    </row>
    <row r="192" spans="1:8" x14ac:dyDescent="0.2">
      <c r="A192" s="71" t="s">
        <v>31</v>
      </c>
      <c r="B192" s="79">
        <f>B193+B194+B195+B196+B197+B198</f>
        <v>1621</v>
      </c>
      <c r="C192" s="81">
        <v>743.97183814313689</v>
      </c>
      <c r="D192" s="76">
        <v>0.54072829420158652</v>
      </c>
      <c r="G192" s="83"/>
      <c r="H192" s="83"/>
    </row>
    <row r="193" spans="1:8" x14ac:dyDescent="0.2">
      <c r="A193" s="74" t="s">
        <v>40</v>
      </c>
      <c r="B193" s="78">
        <v>1479</v>
      </c>
      <c r="C193" s="80">
        <v>684.51214468784599</v>
      </c>
      <c r="D193" s="73">
        <v>0.49751222476530921</v>
      </c>
    </row>
    <row r="194" spans="1:8" x14ac:dyDescent="0.2">
      <c r="A194" s="74" t="s">
        <v>166</v>
      </c>
      <c r="B194" s="78">
        <v>45</v>
      </c>
      <c r="C194" s="80">
        <v>14.551644979322299</v>
      </c>
      <c r="D194" s="73">
        <v>1.0576322602660353E-2</v>
      </c>
    </row>
    <row r="195" spans="1:8" x14ac:dyDescent="0.2">
      <c r="A195" s="74" t="s">
        <v>167</v>
      </c>
      <c r="B195" s="78">
        <v>16</v>
      </c>
      <c r="C195" s="80">
        <v>5.8046299835296002</v>
      </c>
      <c r="D195" s="73">
        <v>4.2188796786975513E-3</v>
      </c>
    </row>
    <row r="196" spans="1:8" x14ac:dyDescent="0.2">
      <c r="A196" s="74" t="s">
        <v>168</v>
      </c>
      <c r="B196" s="78">
        <v>16</v>
      </c>
      <c r="C196" s="80">
        <v>3.5871246905373</v>
      </c>
      <c r="D196" s="73">
        <v>2.6071683302472618E-3</v>
      </c>
    </row>
    <row r="197" spans="1:8" x14ac:dyDescent="0.2">
      <c r="A197" s="74" t="s">
        <v>169</v>
      </c>
      <c r="B197" s="78">
        <v>20</v>
      </c>
      <c r="C197" s="80">
        <v>7.9413247390051103</v>
      </c>
      <c r="D197" s="73">
        <v>5.7718568898261543E-3</v>
      </c>
    </row>
    <row r="198" spans="1:8" x14ac:dyDescent="0.2">
      <c r="A198" s="74" t="s">
        <v>170</v>
      </c>
      <c r="B198" s="78">
        <v>45</v>
      </c>
      <c r="C198" s="80">
        <v>27.574969062896599</v>
      </c>
      <c r="D198" s="73">
        <v>2.0041841934846025E-2</v>
      </c>
    </row>
    <row r="199" spans="1:8" x14ac:dyDescent="0.2">
      <c r="A199" s="71" t="s">
        <v>32</v>
      </c>
      <c r="B199" s="79">
        <f>B200+B201+B202+B203+B204+B205+B206+B207+B208+B209+B210+B211+B212</f>
        <v>40034</v>
      </c>
      <c r="C199" s="79">
        <v>36543.089425894112</v>
      </c>
      <c r="D199" s="76">
        <v>26.559987081551391</v>
      </c>
      <c r="G199" s="83"/>
      <c r="H199" s="83"/>
    </row>
    <row r="200" spans="1:8" x14ac:dyDescent="0.2">
      <c r="A200" s="74" t="s">
        <v>171</v>
      </c>
      <c r="B200" s="78">
        <v>1700</v>
      </c>
      <c r="C200" s="80">
        <v>970.83697880711202</v>
      </c>
      <c r="D200" s="73">
        <v>0.70561679432439983</v>
      </c>
    </row>
    <row r="201" spans="1:8" x14ac:dyDescent="0.2">
      <c r="A201" s="74" t="s">
        <v>172</v>
      </c>
      <c r="B201" s="78">
        <v>1134</v>
      </c>
      <c r="C201" s="80">
        <v>1089.9507551582501</v>
      </c>
      <c r="D201" s="73">
        <v>0.79219021794083022</v>
      </c>
    </row>
    <row r="202" spans="1:8" x14ac:dyDescent="0.2">
      <c r="A202" s="74" t="s">
        <v>173</v>
      </c>
      <c r="B202" s="78">
        <v>7647</v>
      </c>
      <c r="C202" s="80">
        <v>6902.9807541458604</v>
      </c>
      <c r="D202" s="73">
        <v>5.017175135838313</v>
      </c>
    </row>
    <row r="203" spans="1:8" x14ac:dyDescent="0.2">
      <c r="A203" s="74" t="s">
        <v>174</v>
      </c>
      <c r="B203" s="78">
        <v>8</v>
      </c>
      <c r="C203" s="80">
        <v>7.13504538283894</v>
      </c>
      <c r="D203" s="73">
        <v>5.1858426906894843E-3</v>
      </c>
    </row>
    <row r="204" spans="1:8" x14ac:dyDescent="0.2">
      <c r="A204" s="74" t="s">
        <v>175</v>
      </c>
      <c r="B204" s="78">
        <v>73</v>
      </c>
      <c r="C204" s="80">
        <v>43.498575522594102</v>
      </c>
      <c r="D204" s="73">
        <v>3.1615323775207031E-2</v>
      </c>
    </row>
    <row r="205" spans="1:8" x14ac:dyDescent="0.2">
      <c r="A205" s="74" t="s">
        <v>176</v>
      </c>
      <c r="B205" s="78">
        <v>581</v>
      </c>
      <c r="C205" s="80">
        <v>401.34443682321103</v>
      </c>
      <c r="D205" s="73">
        <v>0.29170229514649715</v>
      </c>
    </row>
    <row r="206" spans="1:8" x14ac:dyDescent="0.2">
      <c r="A206" s="74" t="s">
        <v>177</v>
      </c>
      <c r="B206" s="78">
        <v>7</v>
      </c>
      <c r="C206" s="80">
        <v>4.2324954491294697</v>
      </c>
      <c r="D206" s="73">
        <v>3.0762320925156227E-3</v>
      </c>
    </row>
    <row r="207" spans="1:8" x14ac:dyDescent="0.2">
      <c r="A207" s="74" t="s">
        <v>178</v>
      </c>
      <c r="B207" s="78">
        <v>632</v>
      </c>
      <c r="C207" s="80">
        <v>430.27734461182803</v>
      </c>
      <c r="D207" s="73">
        <v>0.31273110440072682</v>
      </c>
    </row>
    <row r="208" spans="1:8" x14ac:dyDescent="0.2">
      <c r="A208" s="74" t="s">
        <v>179</v>
      </c>
      <c r="B208" s="78">
        <v>27</v>
      </c>
      <c r="C208" s="80">
        <v>21.580058683811899</v>
      </c>
      <c r="D208" s="73">
        <v>1.5684664018992999E-2</v>
      </c>
    </row>
    <row r="209" spans="1:8" x14ac:dyDescent="0.2">
      <c r="A209" s="74" t="s">
        <v>180</v>
      </c>
      <c r="B209" s="78">
        <v>52</v>
      </c>
      <c r="C209" s="80">
        <v>30.9059210146659</v>
      </c>
      <c r="D209" s="73">
        <v>2.2462820625979128E-2</v>
      </c>
    </row>
    <row r="210" spans="1:8" x14ac:dyDescent="0.2">
      <c r="A210" s="74" t="s">
        <v>181</v>
      </c>
      <c r="B210" s="78">
        <v>21701</v>
      </c>
      <c r="C210" s="80">
        <v>20452.3626676526</v>
      </c>
      <c r="D210" s="73">
        <v>14.865040060218334</v>
      </c>
    </row>
    <row r="211" spans="1:8" x14ac:dyDescent="0.2">
      <c r="A211" s="74" t="s">
        <v>182</v>
      </c>
      <c r="B211" s="78">
        <v>4554</v>
      </c>
      <c r="C211" s="80">
        <v>4384.1997537565203</v>
      </c>
      <c r="D211" s="73">
        <v>3.1864927309676934</v>
      </c>
    </row>
    <row r="212" spans="1:8" x14ac:dyDescent="0.2">
      <c r="A212" s="74" t="s">
        <v>183</v>
      </c>
      <c r="B212" s="78">
        <v>1918</v>
      </c>
      <c r="C212" s="80">
        <v>1803.7846388856899</v>
      </c>
      <c r="D212" s="73">
        <v>1.3110138595112109</v>
      </c>
    </row>
    <row r="213" spans="1:8" x14ac:dyDescent="0.2">
      <c r="A213" s="71" t="s">
        <v>33</v>
      </c>
      <c r="B213" s="79">
        <v>19759</v>
      </c>
      <c r="C213" s="81">
        <v>17968.8393054472</v>
      </c>
      <c r="D213" s="76">
        <v>13.059983359944763</v>
      </c>
    </row>
    <row r="214" spans="1:8" x14ac:dyDescent="0.2">
      <c r="A214" s="75" t="s">
        <v>83</v>
      </c>
      <c r="B214" s="79">
        <f>B213+B199+B192+B184+B179+B175+B169</f>
        <v>86001</v>
      </c>
      <c r="C214" s="82">
        <v>78135.067491586669</v>
      </c>
      <c r="D214" s="76">
        <v>56.789571319664411</v>
      </c>
      <c r="F214" s="83"/>
      <c r="G214" s="83"/>
      <c r="H214" s="83"/>
    </row>
    <row r="215" spans="1:8" x14ac:dyDescent="0.2">
      <c r="A215" s="4" t="s">
        <v>12</v>
      </c>
      <c r="B215" s="78">
        <v>38.964848675193402</v>
      </c>
      <c r="C215" s="80">
        <v>18.932508414206101</v>
      </c>
      <c r="D215" s="73">
        <v>1.3760390454189787E-2</v>
      </c>
    </row>
    <row r="216" spans="1:8" x14ac:dyDescent="0.2">
      <c r="A216" s="71" t="s">
        <v>13</v>
      </c>
      <c r="B216" s="79">
        <f>B214+B215</f>
        <v>86039.964848675198</v>
      </c>
      <c r="C216" s="81">
        <v>78154.000000000873</v>
      </c>
      <c r="D216" s="76">
        <v>56.803331710118599</v>
      </c>
      <c r="G216" s="83"/>
      <c r="H216" s="83"/>
    </row>
    <row r="217" spans="1:8" ht="24" customHeight="1" x14ac:dyDescent="0.2">
      <c r="A217" s="255" t="s">
        <v>267</v>
      </c>
      <c r="B217" s="255"/>
      <c r="C217" s="255"/>
      <c r="D217" s="255"/>
      <c r="E217" s="187"/>
      <c r="F217" s="203"/>
      <c r="G217" s="203"/>
      <c r="H217" s="203"/>
    </row>
    <row r="218" spans="1:8" x14ac:dyDescent="0.2">
      <c r="A218" s="188" t="s">
        <v>256</v>
      </c>
      <c r="B218" s="49"/>
      <c r="C218" s="50"/>
      <c r="D218" s="51"/>
      <c r="E218" s="203"/>
      <c r="F218" s="203"/>
      <c r="G218" s="203"/>
      <c r="H218" s="203"/>
    </row>
    <row r="219" spans="1:8" x14ac:dyDescent="0.2">
      <c r="A219" s="188" t="s">
        <v>184</v>
      </c>
      <c r="B219" s="49"/>
      <c r="C219" s="50"/>
      <c r="D219" s="51"/>
      <c r="E219" s="203"/>
      <c r="F219" s="203"/>
      <c r="G219" s="208"/>
      <c r="H219" s="208"/>
    </row>
    <row r="220" spans="1:8" x14ac:dyDescent="0.2">
      <c r="A220" s="213"/>
      <c r="B220" s="210"/>
      <c r="C220" s="211"/>
      <c r="D220" s="212"/>
      <c r="E220" s="203"/>
      <c r="F220" s="203"/>
      <c r="G220" s="203"/>
      <c r="H220" s="203"/>
    </row>
    <row r="221" spans="1:8" x14ac:dyDescent="0.2">
      <c r="A221" s="213"/>
      <c r="B221" s="205"/>
      <c r="C221" s="206"/>
      <c r="D221" s="207"/>
      <c r="E221" s="203"/>
      <c r="F221" s="203"/>
      <c r="G221" s="208"/>
      <c r="H221" s="208"/>
    </row>
    <row r="222" spans="1:8" x14ac:dyDescent="0.2">
      <c r="A222" s="254" t="s">
        <v>73</v>
      </c>
      <c r="B222" s="254" t="s">
        <v>1</v>
      </c>
      <c r="C222" s="254"/>
      <c r="D222" s="254"/>
      <c r="E222" s="254"/>
      <c r="F222" s="69"/>
      <c r="G222" s="69"/>
      <c r="H222" s="69"/>
    </row>
    <row r="223" spans="1:8" ht="33.75" x14ac:dyDescent="0.2">
      <c r="A223" s="71" t="s">
        <v>88</v>
      </c>
      <c r="B223" s="72" t="s">
        <v>86</v>
      </c>
      <c r="C223" s="72" t="s">
        <v>87</v>
      </c>
      <c r="D223" s="72" t="s">
        <v>89</v>
      </c>
    </row>
    <row r="224" spans="1:8" x14ac:dyDescent="0.2">
      <c r="A224" s="71" t="s">
        <v>152</v>
      </c>
      <c r="B224" s="79">
        <f>B225+B226+B227+B228+B229</f>
        <v>524</v>
      </c>
      <c r="C224" s="81">
        <v>314.8647165861284</v>
      </c>
      <c r="D224" s="76">
        <v>4.8801103004669617</v>
      </c>
      <c r="G224" s="83"/>
      <c r="H224" s="83"/>
    </row>
    <row r="225" spans="1:8" x14ac:dyDescent="0.2">
      <c r="A225" s="74" t="s">
        <v>147</v>
      </c>
      <c r="B225" s="78">
        <v>148</v>
      </c>
      <c r="C225" s="80">
        <v>97.947082540097</v>
      </c>
      <c r="D225" s="73">
        <v>1.5180886940498606</v>
      </c>
    </row>
    <row r="226" spans="1:8" x14ac:dyDescent="0.2">
      <c r="A226" s="74" t="s">
        <v>148</v>
      </c>
      <c r="B226" s="78">
        <v>0</v>
      </c>
      <c r="C226" s="80">
        <v>0</v>
      </c>
      <c r="D226" s="73">
        <v>0</v>
      </c>
    </row>
    <row r="227" spans="1:8" ht="27" customHeight="1" x14ac:dyDescent="0.2">
      <c r="A227" s="74" t="s">
        <v>149</v>
      </c>
      <c r="B227" s="78">
        <v>44</v>
      </c>
      <c r="C227" s="80">
        <v>29.4807267282381</v>
      </c>
      <c r="D227" s="73">
        <v>0.45692384885675913</v>
      </c>
    </row>
    <row r="228" spans="1:8" ht="22.5" x14ac:dyDescent="0.2">
      <c r="A228" s="74" t="s">
        <v>150</v>
      </c>
      <c r="B228" s="78">
        <v>217</v>
      </c>
      <c r="C228" s="80">
        <v>121.446155409073</v>
      </c>
      <c r="D228" s="73">
        <v>1.8823024706923899</v>
      </c>
    </row>
    <row r="229" spans="1:8" x14ac:dyDescent="0.2">
      <c r="A229" s="74" t="s">
        <v>151</v>
      </c>
      <c r="B229" s="78">
        <v>115</v>
      </c>
      <c r="C229" s="80">
        <v>65.990751908720299</v>
      </c>
      <c r="D229" s="73">
        <v>1.0227952868679524</v>
      </c>
    </row>
    <row r="230" spans="1:8" x14ac:dyDescent="0.2">
      <c r="A230" s="71" t="s">
        <v>28</v>
      </c>
      <c r="B230" s="79">
        <f>B231+B232+B233</f>
        <v>695</v>
      </c>
      <c r="C230" s="81">
        <v>526.11003578193197</v>
      </c>
      <c r="D230" s="76">
        <v>8.1542163016418474</v>
      </c>
      <c r="G230" s="83"/>
      <c r="H230" s="83"/>
    </row>
    <row r="231" spans="1:8" ht="15" customHeight="1" x14ac:dyDescent="0.2">
      <c r="A231" s="74" t="s">
        <v>153</v>
      </c>
      <c r="B231" s="78">
        <v>171</v>
      </c>
      <c r="C231" s="80">
        <v>122.216472879674</v>
      </c>
      <c r="D231" s="73">
        <v>1.8942416751344389</v>
      </c>
    </row>
    <row r="232" spans="1:8" ht="20.25" customHeight="1" x14ac:dyDescent="0.2">
      <c r="A232" s="74" t="s">
        <v>154</v>
      </c>
      <c r="B232" s="78">
        <v>347</v>
      </c>
      <c r="C232" s="80">
        <v>277.54361888551301</v>
      </c>
      <c r="D232" s="73">
        <v>4.3016679926458927</v>
      </c>
    </row>
    <row r="233" spans="1:8" x14ac:dyDescent="0.2">
      <c r="A233" s="74" t="s">
        <v>155</v>
      </c>
      <c r="B233" s="78">
        <v>177</v>
      </c>
      <c r="C233" s="80">
        <v>126.349944016745</v>
      </c>
      <c r="D233" s="73">
        <v>1.9583066338615158</v>
      </c>
    </row>
    <row r="234" spans="1:8" x14ac:dyDescent="0.2">
      <c r="A234" s="71" t="s">
        <v>29</v>
      </c>
      <c r="B234" s="79">
        <f>B235+B236+B237+B238</f>
        <v>34</v>
      </c>
      <c r="C234" s="81">
        <v>20.992670900622752</v>
      </c>
      <c r="D234" s="76">
        <v>0.32536687694703581</v>
      </c>
      <c r="G234" s="83"/>
      <c r="H234" s="83"/>
    </row>
    <row r="235" spans="1:8" x14ac:dyDescent="0.2">
      <c r="A235" s="74" t="s">
        <v>156</v>
      </c>
      <c r="B235" s="78">
        <v>24</v>
      </c>
      <c r="C235" s="80">
        <v>12.5318738342822</v>
      </c>
      <c r="D235" s="73">
        <v>0.19423239048794483</v>
      </c>
    </row>
    <row r="236" spans="1:8" x14ac:dyDescent="0.2">
      <c r="A236" s="74" t="s">
        <v>157</v>
      </c>
      <c r="B236" s="78">
        <v>0</v>
      </c>
      <c r="C236" s="80">
        <v>0</v>
      </c>
      <c r="D236" s="73">
        <v>0</v>
      </c>
    </row>
    <row r="237" spans="1:8" x14ac:dyDescent="0.2">
      <c r="A237" s="74" t="s">
        <v>158</v>
      </c>
      <c r="B237" s="78">
        <v>3</v>
      </c>
      <c r="C237" s="80">
        <v>2.8279738418078901</v>
      </c>
      <c r="D237" s="73">
        <v>4.3830964690140896E-2</v>
      </c>
    </row>
    <row r="238" spans="1:8" x14ac:dyDescent="0.2">
      <c r="A238" s="74" t="s">
        <v>159</v>
      </c>
      <c r="B238" s="78">
        <v>7</v>
      </c>
      <c r="C238" s="80">
        <v>5.6328232245326602</v>
      </c>
      <c r="D238" s="73">
        <v>8.7303521768950093E-2</v>
      </c>
    </row>
    <row r="239" spans="1:8" x14ac:dyDescent="0.2">
      <c r="A239" s="71" t="s">
        <v>30</v>
      </c>
      <c r="B239" s="79">
        <f>B240+B241+B242+B243+B244+B245+B246</f>
        <v>604</v>
      </c>
      <c r="C239" s="81">
        <v>500.60411064672388</v>
      </c>
      <c r="D239" s="76">
        <v>7.7588981811333522</v>
      </c>
      <c r="G239" s="83"/>
      <c r="H239" s="83"/>
    </row>
    <row r="240" spans="1:8" x14ac:dyDescent="0.2">
      <c r="A240" s="74" t="s">
        <v>160</v>
      </c>
      <c r="B240" s="78">
        <v>13</v>
      </c>
      <c r="C240" s="80">
        <v>8.1427366067835205</v>
      </c>
      <c r="D240" s="73">
        <v>0.12620484511443769</v>
      </c>
    </row>
    <row r="241" spans="1:8" x14ac:dyDescent="0.2">
      <c r="A241" s="74" t="s">
        <v>161</v>
      </c>
      <c r="B241" s="78">
        <v>23</v>
      </c>
      <c r="C241" s="80">
        <v>21.018241025560901</v>
      </c>
      <c r="D241" s="73">
        <v>0.32576319010478766</v>
      </c>
    </row>
    <row r="242" spans="1:8" x14ac:dyDescent="0.2">
      <c r="A242" s="74" t="s">
        <v>162</v>
      </c>
      <c r="B242" s="78">
        <v>434</v>
      </c>
      <c r="C242" s="80">
        <v>380.17775229062499</v>
      </c>
      <c r="D242" s="73">
        <v>5.8924016164077031</v>
      </c>
    </row>
    <row r="243" spans="1:8" x14ac:dyDescent="0.2">
      <c r="A243" s="74" t="s">
        <v>163</v>
      </c>
      <c r="B243" s="78">
        <v>17</v>
      </c>
      <c r="C243" s="80">
        <v>8.0522185969816107</v>
      </c>
      <c r="D243" s="73">
        <v>0.12480190013920661</v>
      </c>
    </row>
    <row r="244" spans="1:8" x14ac:dyDescent="0.2">
      <c r="A244" s="74" t="s">
        <v>164</v>
      </c>
      <c r="B244" s="78">
        <v>7</v>
      </c>
      <c r="C244" s="80">
        <v>6.6115477425416396</v>
      </c>
      <c r="D244" s="73">
        <v>0.10247284163889708</v>
      </c>
    </row>
    <row r="245" spans="1:8" x14ac:dyDescent="0.2">
      <c r="A245" s="74" t="s">
        <v>37</v>
      </c>
      <c r="B245" s="78">
        <v>74</v>
      </c>
      <c r="C245" s="80">
        <v>50.821677381242303</v>
      </c>
      <c r="D245" s="73">
        <v>0.78768873808497064</v>
      </c>
    </row>
    <row r="246" spans="1:8" x14ac:dyDescent="0.2">
      <c r="A246" s="74" t="s">
        <v>165</v>
      </c>
      <c r="B246" s="78">
        <v>36</v>
      </c>
      <c r="C246" s="80">
        <v>25.779937002988898</v>
      </c>
      <c r="D246" s="73">
        <v>0.39956504964334932</v>
      </c>
    </row>
    <row r="247" spans="1:8" x14ac:dyDescent="0.2">
      <c r="A247" s="71" t="s">
        <v>31</v>
      </c>
      <c r="B247" s="79">
        <f>B248+B249+B250+B251+B252+B253</f>
        <v>32</v>
      </c>
      <c r="C247" s="81">
        <v>4.7970127435066212</v>
      </c>
      <c r="D247" s="76">
        <v>7.434923657015842E-2</v>
      </c>
      <c r="G247" s="83"/>
      <c r="H247" s="83"/>
    </row>
    <row r="248" spans="1:8" x14ac:dyDescent="0.2">
      <c r="A248" s="74" t="s">
        <v>40</v>
      </c>
      <c r="B248" s="78">
        <v>23</v>
      </c>
      <c r="C248" s="80">
        <v>3.8056514812666702</v>
      </c>
      <c r="D248" s="73">
        <v>5.8984058916098418E-2</v>
      </c>
    </row>
    <row r="249" spans="1:8" x14ac:dyDescent="0.2">
      <c r="A249" s="74" t="s">
        <v>166</v>
      </c>
      <c r="B249" s="78">
        <v>3</v>
      </c>
      <c r="C249" s="80">
        <v>0.604570127486452</v>
      </c>
      <c r="D249" s="73">
        <v>9.3702747595544329E-3</v>
      </c>
    </row>
    <row r="250" spans="1:8" x14ac:dyDescent="0.2">
      <c r="A250" s="74" t="s">
        <v>167</v>
      </c>
      <c r="B250" s="78">
        <v>0</v>
      </c>
      <c r="C250" s="80">
        <v>0</v>
      </c>
      <c r="D250" s="73">
        <v>0</v>
      </c>
    </row>
    <row r="251" spans="1:8" x14ac:dyDescent="0.2">
      <c r="A251" s="74" t="s">
        <v>168</v>
      </c>
      <c r="B251" s="78">
        <v>2</v>
      </c>
      <c r="C251" s="80">
        <v>0.21105652186666199</v>
      </c>
      <c r="D251" s="73">
        <v>3.2711798181441721E-3</v>
      </c>
    </row>
    <row r="252" spans="1:8" x14ac:dyDescent="0.2">
      <c r="A252" s="74" t="s">
        <v>169</v>
      </c>
      <c r="B252" s="78">
        <v>3</v>
      </c>
      <c r="C252" s="80">
        <v>0.10247249938690001</v>
      </c>
      <c r="D252" s="73">
        <v>1.5882284467901428E-3</v>
      </c>
    </row>
    <row r="253" spans="1:8" x14ac:dyDescent="0.2">
      <c r="A253" s="74" t="s">
        <v>170</v>
      </c>
      <c r="B253" s="78">
        <v>1</v>
      </c>
      <c r="C253" s="80">
        <v>7.3262113499935902E-2</v>
      </c>
      <c r="D253" s="73">
        <v>1.1354946295712323E-3</v>
      </c>
    </row>
    <row r="254" spans="1:8" x14ac:dyDescent="0.2">
      <c r="A254" s="71" t="s">
        <v>32</v>
      </c>
      <c r="B254" s="79">
        <f>B255+B256+B257+B258+B259+B260+B261+B262+B263+B264+B265+B266+B267</f>
        <v>777</v>
      </c>
      <c r="C254" s="79">
        <v>552.98140126645137</v>
      </c>
      <c r="D254" s="76">
        <v>8.5706974777813283</v>
      </c>
      <c r="G254" s="83"/>
      <c r="H254" s="83"/>
    </row>
    <row r="255" spans="1:8" x14ac:dyDescent="0.2">
      <c r="A255" s="74" t="s">
        <v>171</v>
      </c>
      <c r="B255" s="78">
        <v>36</v>
      </c>
      <c r="C255" s="80">
        <v>11.4879252500413</v>
      </c>
      <c r="D255" s="73">
        <v>0.1780521582461454</v>
      </c>
    </row>
    <row r="256" spans="1:8" x14ac:dyDescent="0.2">
      <c r="A256" s="74" t="s">
        <v>172</v>
      </c>
      <c r="B256" s="78">
        <v>22</v>
      </c>
      <c r="C256" s="80">
        <v>16.641296091424099</v>
      </c>
      <c r="D256" s="73">
        <v>0.25792461394023714</v>
      </c>
    </row>
    <row r="257" spans="1:8" x14ac:dyDescent="0.2">
      <c r="A257" s="74" t="s">
        <v>173</v>
      </c>
      <c r="B257" s="78">
        <v>125</v>
      </c>
      <c r="C257" s="80">
        <v>79.717320050801305</v>
      </c>
      <c r="D257" s="73">
        <v>1.2355443281277325</v>
      </c>
    </row>
    <row r="258" spans="1:8" x14ac:dyDescent="0.2">
      <c r="A258" s="74" t="s">
        <v>174</v>
      </c>
      <c r="B258" s="78">
        <v>0</v>
      </c>
      <c r="C258" s="80">
        <v>0</v>
      </c>
      <c r="D258" s="73">
        <v>0</v>
      </c>
    </row>
    <row r="259" spans="1:8" x14ac:dyDescent="0.2">
      <c r="A259" s="74" t="s">
        <v>175</v>
      </c>
      <c r="B259" s="78">
        <v>2</v>
      </c>
      <c r="C259" s="80">
        <v>1.6099373065939699</v>
      </c>
      <c r="D259" s="73">
        <v>2.4952531100340514E-2</v>
      </c>
    </row>
    <row r="260" spans="1:8" x14ac:dyDescent="0.2">
      <c r="A260" s="74" t="s">
        <v>176</v>
      </c>
      <c r="B260" s="78">
        <v>16</v>
      </c>
      <c r="C260" s="80">
        <v>4.2867496791929902</v>
      </c>
      <c r="D260" s="73">
        <v>6.6440633589475981E-2</v>
      </c>
    </row>
    <row r="261" spans="1:8" x14ac:dyDescent="0.2">
      <c r="A261" s="74" t="s">
        <v>177</v>
      </c>
      <c r="B261" s="78">
        <v>3</v>
      </c>
      <c r="C261" s="80">
        <v>0.604570127486452</v>
      </c>
      <c r="D261" s="73">
        <v>9.3702747595544329E-3</v>
      </c>
    </row>
    <row r="262" spans="1:8" x14ac:dyDescent="0.2">
      <c r="A262" s="74" t="s">
        <v>178</v>
      </c>
      <c r="B262" s="78">
        <v>13</v>
      </c>
      <c r="C262" s="80">
        <v>5.3586754809080501</v>
      </c>
      <c r="D262" s="73">
        <v>8.3054486684873682E-2</v>
      </c>
    </row>
    <row r="263" spans="1:8" x14ac:dyDescent="0.2">
      <c r="A263" s="74" t="s">
        <v>179</v>
      </c>
      <c r="B263" s="78">
        <v>4</v>
      </c>
      <c r="C263" s="80">
        <v>0.93886838898964298</v>
      </c>
      <c r="D263" s="73">
        <v>1.4551586934123419E-2</v>
      </c>
    </row>
    <row r="264" spans="1:8" x14ac:dyDescent="0.2">
      <c r="A264" s="74" t="s">
        <v>180</v>
      </c>
      <c r="B264" s="78">
        <v>1</v>
      </c>
      <c r="C264" s="80">
        <v>1.4562847907029801E-2</v>
      </c>
      <c r="D264" s="73">
        <v>2.2571059992296653E-4</v>
      </c>
    </row>
    <row r="265" spans="1:8" x14ac:dyDescent="0.2">
      <c r="A265" s="74" t="s">
        <v>181</v>
      </c>
      <c r="B265" s="78">
        <v>382</v>
      </c>
      <c r="C265" s="80">
        <v>295.44483618170801</v>
      </c>
      <c r="D265" s="73">
        <v>4.579120213603658</v>
      </c>
    </row>
    <row r="266" spans="1:8" x14ac:dyDescent="0.2">
      <c r="A266" s="74" t="s">
        <v>182</v>
      </c>
      <c r="B266" s="78">
        <v>83</v>
      </c>
      <c r="C266" s="80">
        <v>57.543522676373797</v>
      </c>
      <c r="D266" s="73">
        <v>0.89187108921844072</v>
      </c>
    </row>
    <row r="267" spans="1:8" x14ac:dyDescent="0.2">
      <c r="A267" s="74" t="s">
        <v>183</v>
      </c>
      <c r="B267" s="78">
        <v>90</v>
      </c>
      <c r="C267" s="80">
        <v>79.333137185024697</v>
      </c>
      <c r="D267" s="73">
        <v>1.2295898509768242</v>
      </c>
    </row>
    <row r="268" spans="1:8" x14ac:dyDescent="0.2">
      <c r="A268" s="71" t="s">
        <v>33</v>
      </c>
      <c r="B268" s="79">
        <v>1034</v>
      </c>
      <c r="C268" s="81">
        <v>751.35178178251397</v>
      </c>
      <c r="D268" s="76">
        <v>11.645253902394824</v>
      </c>
    </row>
    <row r="269" spans="1:8" x14ac:dyDescent="0.2">
      <c r="A269" s="75" t="s">
        <v>83</v>
      </c>
      <c r="B269" s="79">
        <f>B268+B254+B247+B239+B234+B230+B224</f>
        <v>3700</v>
      </c>
      <c r="C269" s="82">
        <v>2671.7017297078792</v>
      </c>
      <c r="D269" s="76">
        <v>41.408892276935511</v>
      </c>
      <c r="F269" s="83"/>
      <c r="G269" s="83"/>
      <c r="H269" s="83"/>
    </row>
    <row r="270" spans="1:8" x14ac:dyDescent="0.2">
      <c r="A270" s="4" t="s">
        <v>12</v>
      </c>
      <c r="B270" s="78">
        <v>7.9949913234657002</v>
      </c>
      <c r="C270" s="80">
        <v>6.2982702921271203</v>
      </c>
      <c r="D270" s="73">
        <v>9.7617332488021069E-2</v>
      </c>
    </row>
    <row r="271" spans="1:8" x14ac:dyDescent="0.2">
      <c r="A271" s="71" t="s">
        <v>13</v>
      </c>
      <c r="B271" s="79">
        <f>B269+B270</f>
        <v>3707.9949913234659</v>
      </c>
      <c r="C271" s="81">
        <v>2678.0000000000064</v>
      </c>
      <c r="D271" s="76">
        <v>41.506509609423532</v>
      </c>
      <c r="G271" s="83"/>
      <c r="H271" s="83"/>
    </row>
    <row r="272" spans="1:8" ht="21.75" customHeight="1" x14ac:dyDescent="0.2">
      <c r="A272" s="255" t="s">
        <v>267</v>
      </c>
      <c r="B272" s="255"/>
      <c r="C272" s="255"/>
      <c r="D272" s="255"/>
      <c r="E272" s="187"/>
      <c r="F272" s="203"/>
      <c r="G272" s="203"/>
      <c r="H272" s="203"/>
    </row>
    <row r="273" spans="1:8" x14ac:dyDescent="0.2">
      <c r="A273" s="188" t="s">
        <v>257</v>
      </c>
      <c r="B273" s="49"/>
      <c r="C273" s="50"/>
      <c r="D273" s="51"/>
      <c r="E273" s="203"/>
      <c r="F273" s="203"/>
      <c r="G273" s="203"/>
      <c r="H273" s="203"/>
    </row>
    <row r="274" spans="1:8" x14ac:dyDescent="0.2">
      <c r="A274" s="188" t="s">
        <v>184</v>
      </c>
      <c r="B274" s="49"/>
      <c r="C274" s="50"/>
      <c r="D274" s="51"/>
      <c r="E274" s="203"/>
      <c r="F274" s="203"/>
      <c r="G274" s="208"/>
      <c r="H274" s="208"/>
    </row>
    <row r="275" spans="1:8" x14ac:dyDescent="0.2">
      <c r="A275" s="213"/>
      <c r="B275" s="210"/>
      <c r="C275" s="211"/>
      <c r="D275" s="212"/>
      <c r="E275" s="203"/>
      <c r="F275" s="203"/>
      <c r="G275" s="203"/>
      <c r="H275" s="203"/>
    </row>
    <row r="276" spans="1:8" x14ac:dyDescent="0.2">
      <c r="A276" s="213"/>
      <c r="B276" s="210"/>
      <c r="C276" s="211"/>
      <c r="D276" s="212"/>
      <c r="E276" s="203"/>
      <c r="F276" s="203"/>
      <c r="G276" s="203"/>
      <c r="H276" s="203"/>
    </row>
    <row r="277" spans="1:8" x14ac:dyDescent="0.2">
      <c r="A277" s="254" t="s">
        <v>134</v>
      </c>
      <c r="B277" s="254"/>
      <c r="C277" s="254"/>
      <c r="D277" s="254"/>
      <c r="E277" s="254"/>
      <c r="F277" s="69"/>
      <c r="G277" s="69"/>
      <c r="H277" s="69"/>
    </row>
    <row r="278" spans="1:8" ht="33.75" x14ac:dyDescent="0.2">
      <c r="A278" s="71" t="s">
        <v>88</v>
      </c>
      <c r="B278" s="72" t="s">
        <v>86</v>
      </c>
      <c r="C278" s="72" t="s">
        <v>87</v>
      </c>
      <c r="D278" s="72" t="s">
        <v>89</v>
      </c>
    </row>
    <row r="279" spans="1:8" x14ac:dyDescent="0.2">
      <c r="A279" s="71" t="s">
        <v>152</v>
      </c>
      <c r="B279" s="79">
        <f>B280+B281+B282+B283+B284</f>
        <v>3891</v>
      </c>
      <c r="C279" s="81">
        <v>2839.7566206223287</v>
      </c>
      <c r="D279" s="76">
        <v>2.4883298026009908</v>
      </c>
      <c r="G279" s="83"/>
      <c r="H279" s="83"/>
    </row>
    <row r="280" spans="1:8" x14ac:dyDescent="0.2">
      <c r="A280" s="74" t="s">
        <v>147</v>
      </c>
      <c r="B280" s="78">
        <v>1340</v>
      </c>
      <c r="C280" s="80">
        <v>1053.3754719986368</v>
      </c>
      <c r="D280" s="73">
        <v>0.92301768442701015</v>
      </c>
    </row>
    <row r="281" spans="1:8" x14ac:dyDescent="0.2">
      <c r="A281" s="74" t="s">
        <v>148</v>
      </c>
      <c r="B281" s="78">
        <v>4</v>
      </c>
      <c r="C281" s="80">
        <v>3.6097131338663599</v>
      </c>
      <c r="D281" s="73">
        <v>3.16300231668144E-3</v>
      </c>
    </row>
    <row r="282" spans="1:8" x14ac:dyDescent="0.2">
      <c r="A282" s="74" t="s">
        <v>149</v>
      </c>
      <c r="B282" s="78">
        <v>277</v>
      </c>
      <c r="C282" s="80">
        <v>208.6551135212446</v>
      </c>
      <c r="D282" s="73">
        <v>0.18283353357451573</v>
      </c>
    </row>
    <row r="283" spans="1:8" ht="22.5" x14ac:dyDescent="0.2">
      <c r="A283" s="74" t="s">
        <v>150</v>
      </c>
      <c r="B283" s="78">
        <v>1550</v>
      </c>
      <c r="C283" s="80">
        <v>1064.2300531512044</v>
      </c>
      <c r="D283" s="73">
        <v>0.93252898464919809</v>
      </c>
    </row>
    <row r="284" spans="1:8" x14ac:dyDescent="0.2">
      <c r="A284" s="74" t="s">
        <v>151</v>
      </c>
      <c r="B284" s="78">
        <v>720</v>
      </c>
      <c r="C284" s="80">
        <v>509.88626881737622</v>
      </c>
      <c r="D284" s="73">
        <v>0.44678659763358497</v>
      </c>
    </row>
    <row r="285" spans="1:8" x14ac:dyDescent="0.2">
      <c r="A285" s="71" t="s">
        <v>28</v>
      </c>
      <c r="B285" s="79">
        <f>B286+B287+B288</f>
        <v>8201</v>
      </c>
      <c r="C285" s="81">
        <v>6721.2056653774953</v>
      </c>
      <c r="D285" s="76">
        <v>5.8894400474728972</v>
      </c>
      <c r="G285" s="83"/>
      <c r="H285" s="83"/>
    </row>
    <row r="286" spans="1:8" x14ac:dyDescent="0.2">
      <c r="A286" s="74" t="s">
        <v>153</v>
      </c>
      <c r="B286" s="78">
        <v>1154</v>
      </c>
      <c r="C286" s="80">
        <v>958.10360768364524</v>
      </c>
      <c r="D286" s="73">
        <v>0.83953594602634463</v>
      </c>
    </row>
    <row r="287" spans="1:8" ht="24.75" customHeight="1" x14ac:dyDescent="0.2">
      <c r="A287" s="74" t="s">
        <v>154</v>
      </c>
      <c r="B287" s="78">
        <v>5050</v>
      </c>
      <c r="C287" s="80">
        <v>4248.2847187473781</v>
      </c>
      <c r="D287" s="73">
        <v>3.722549108196751</v>
      </c>
    </row>
    <row r="288" spans="1:8" x14ac:dyDescent="0.2">
      <c r="A288" s="74" t="s">
        <v>155</v>
      </c>
      <c r="B288" s="78">
        <v>1997</v>
      </c>
      <c r="C288" s="80">
        <v>1514.8173389464721</v>
      </c>
      <c r="D288" s="73">
        <v>1.3273549932498026</v>
      </c>
    </row>
    <row r="289" spans="1:8" x14ac:dyDescent="0.2">
      <c r="A289" s="71" t="s">
        <v>29</v>
      </c>
      <c r="B289" s="79">
        <f>B290+B291+B292+B293</f>
        <v>75</v>
      </c>
      <c r="C289" s="81">
        <v>52.919847038838157</v>
      </c>
      <c r="D289" s="76">
        <v>4.6370886708935237E-2</v>
      </c>
      <c r="G289" s="83"/>
      <c r="H289" s="83"/>
    </row>
    <row r="290" spans="1:8" x14ac:dyDescent="0.2">
      <c r="A290" s="74" t="s">
        <v>156</v>
      </c>
      <c r="B290" s="78">
        <v>36</v>
      </c>
      <c r="C290" s="80">
        <v>23.852687934893911</v>
      </c>
      <c r="D290" s="73">
        <v>2.0900859541804817E-2</v>
      </c>
    </row>
    <row r="291" spans="1:8" x14ac:dyDescent="0.2">
      <c r="A291" s="74" t="s">
        <v>157</v>
      </c>
      <c r="B291" s="78">
        <v>0</v>
      </c>
      <c r="C291" s="80">
        <v>0</v>
      </c>
      <c r="D291" s="73">
        <v>0</v>
      </c>
    </row>
    <row r="292" spans="1:8" ht="18.75" customHeight="1" x14ac:dyDescent="0.2">
      <c r="A292" s="74" t="s">
        <v>158</v>
      </c>
      <c r="B292" s="78">
        <v>3</v>
      </c>
      <c r="C292" s="80">
        <v>3.0415011101024101</v>
      </c>
      <c r="D292" s="73">
        <v>2.6651079187389134E-3</v>
      </c>
    </row>
    <row r="293" spans="1:8" x14ac:dyDescent="0.2">
      <c r="A293" s="74" t="s">
        <v>159</v>
      </c>
      <c r="B293" s="78">
        <v>36</v>
      </c>
      <c r="C293" s="80">
        <v>26.02565799384184</v>
      </c>
      <c r="D293" s="73">
        <v>2.2804919248391509E-2</v>
      </c>
    </row>
    <row r="294" spans="1:8" x14ac:dyDescent="0.2">
      <c r="A294" s="71" t="s">
        <v>30</v>
      </c>
      <c r="B294" s="79">
        <f>B295+B296+B297+B298+B299+B300+B301</f>
        <v>1936</v>
      </c>
      <c r="C294" s="81">
        <v>1416.2100369336144</v>
      </c>
      <c r="D294" s="76">
        <v>1.2409505857133221</v>
      </c>
      <c r="G294" s="83"/>
      <c r="H294" s="83"/>
    </row>
    <row r="295" spans="1:8" x14ac:dyDescent="0.2">
      <c r="A295" s="74" t="s">
        <v>160</v>
      </c>
      <c r="B295" s="78">
        <v>7</v>
      </c>
      <c r="C295" s="80">
        <v>4.83035387334919</v>
      </c>
      <c r="D295" s="73">
        <v>4.2325857831893568E-3</v>
      </c>
    </row>
    <row r="296" spans="1:8" x14ac:dyDescent="0.2">
      <c r="A296" s="74" t="s">
        <v>161</v>
      </c>
      <c r="B296" s="78">
        <v>8</v>
      </c>
      <c r="C296" s="80">
        <v>7.2355142129895604</v>
      </c>
      <c r="D296" s="73">
        <v>6.340101656098736E-3</v>
      </c>
    </row>
    <row r="297" spans="1:8" x14ac:dyDescent="0.2">
      <c r="A297" s="74" t="s">
        <v>162</v>
      </c>
      <c r="B297" s="78">
        <v>543</v>
      </c>
      <c r="C297" s="80">
        <v>426.2041122641034</v>
      </c>
      <c r="D297" s="73">
        <v>0.37346031235079991</v>
      </c>
    </row>
    <row r="298" spans="1:8" x14ac:dyDescent="0.2">
      <c r="A298" s="74" t="s">
        <v>163</v>
      </c>
      <c r="B298" s="78">
        <v>103</v>
      </c>
      <c r="C298" s="80">
        <v>70.820074882526754</v>
      </c>
      <c r="D298" s="73">
        <v>6.2055917634943655E-2</v>
      </c>
    </row>
    <row r="299" spans="1:8" x14ac:dyDescent="0.2">
      <c r="A299" s="74" t="s">
        <v>164</v>
      </c>
      <c r="B299" s="78">
        <v>55</v>
      </c>
      <c r="C299" s="80">
        <v>41.765477617303254</v>
      </c>
      <c r="D299" s="73">
        <v>3.6596897748309508E-2</v>
      </c>
    </row>
    <row r="300" spans="1:8" x14ac:dyDescent="0.2">
      <c r="A300" s="74" t="s">
        <v>37</v>
      </c>
      <c r="B300" s="78">
        <v>673</v>
      </c>
      <c r="C300" s="80">
        <v>460.76320286065032</v>
      </c>
      <c r="D300" s="73">
        <v>0.40374263107406072</v>
      </c>
    </row>
    <row r="301" spans="1:8" x14ac:dyDescent="0.2">
      <c r="A301" s="74" t="s">
        <v>165</v>
      </c>
      <c r="B301" s="78">
        <v>547</v>
      </c>
      <c r="C301" s="80">
        <v>404.5913012226921</v>
      </c>
      <c r="D301" s="73">
        <v>0.35452213946592021</v>
      </c>
    </row>
    <row r="302" spans="1:8" x14ac:dyDescent="0.2">
      <c r="A302" s="71" t="s">
        <v>31</v>
      </c>
      <c r="B302" s="79">
        <f>B303+B304+B305+B306+B307+B308</f>
        <v>44</v>
      </c>
      <c r="C302" s="81">
        <v>5.4128651306561366</v>
      </c>
      <c r="D302" s="76">
        <v>4.7430098495974838E-3</v>
      </c>
      <c r="G302" s="83"/>
      <c r="H302" s="83"/>
    </row>
    <row r="303" spans="1:8" x14ac:dyDescent="0.2">
      <c r="A303" s="74" t="s">
        <v>40</v>
      </c>
      <c r="B303" s="78">
        <v>38</v>
      </c>
      <c r="C303" s="80">
        <v>3.798900458637382</v>
      </c>
      <c r="D303" s="73">
        <v>3.328777247914427E-3</v>
      </c>
    </row>
    <row r="304" spans="1:8" x14ac:dyDescent="0.2">
      <c r="A304" s="74" t="s">
        <v>166</v>
      </c>
      <c r="B304" s="78">
        <v>6</v>
      </c>
      <c r="C304" s="80">
        <v>1.613964672018755</v>
      </c>
      <c r="D304" s="73">
        <v>1.414232601683057E-3</v>
      </c>
    </row>
    <row r="305" spans="1:8" x14ac:dyDescent="0.2">
      <c r="A305" s="74" t="s">
        <v>167</v>
      </c>
      <c r="B305" s="78">
        <v>0</v>
      </c>
      <c r="C305" s="80">
        <v>0</v>
      </c>
      <c r="D305" s="73">
        <v>0</v>
      </c>
    </row>
    <row r="306" spans="1:8" x14ac:dyDescent="0.2">
      <c r="A306" s="74" t="s">
        <v>168</v>
      </c>
      <c r="B306" s="78">
        <v>0</v>
      </c>
      <c r="C306" s="80">
        <v>0</v>
      </c>
      <c r="D306" s="73">
        <v>0</v>
      </c>
    </row>
    <row r="307" spans="1:8" x14ac:dyDescent="0.2">
      <c r="A307" s="74" t="s">
        <v>169</v>
      </c>
      <c r="B307" s="78">
        <v>0</v>
      </c>
      <c r="C307" s="80">
        <v>0</v>
      </c>
      <c r="D307" s="73">
        <v>0</v>
      </c>
    </row>
    <row r="308" spans="1:8" x14ac:dyDescent="0.2">
      <c r="A308" s="74" t="s">
        <v>170</v>
      </c>
      <c r="B308" s="78">
        <v>0</v>
      </c>
      <c r="C308" s="80">
        <v>0</v>
      </c>
      <c r="D308" s="73">
        <v>0</v>
      </c>
    </row>
    <row r="309" spans="1:8" x14ac:dyDescent="0.2">
      <c r="A309" s="71" t="s">
        <v>32</v>
      </c>
      <c r="B309" s="79">
        <f>B310+B311+B312+B313+B314+B315+B316+B317+B318+B319+B320+B321+B322</f>
        <v>1430</v>
      </c>
      <c r="C309" s="79">
        <v>1082.5814226946839</v>
      </c>
      <c r="D309" s="76">
        <v>0.94860932738771664</v>
      </c>
      <c r="G309" s="83"/>
      <c r="H309" s="83"/>
    </row>
    <row r="310" spans="1:8" x14ac:dyDescent="0.2">
      <c r="A310" s="74" t="s">
        <v>171</v>
      </c>
      <c r="B310" s="78">
        <v>49</v>
      </c>
      <c r="C310" s="80">
        <v>8.0137903021830734</v>
      </c>
      <c r="D310" s="73">
        <v>7.022064178284021E-3</v>
      </c>
    </row>
    <row r="311" spans="1:8" x14ac:dyDescent="0.2">
      <c r="A311" s="74" t="s">
        <v>172</v>
      </c>
      <c r="B311" s="78">
        <v>57</v>
      </c>
      <c r="C311" s="80">
        <v>36.43244121757138</v>
      </c>
      <c r="D311" s="73">
        <v>3.1923837629199529E-2</v>
      </c>
    </row>
    <row r="312" spans="1:8" x14ac:dyDescent="0.2">
      <c r="A312" s="74" t="s">
        <v>173</v>
      </c>
      <c r="B312" s="78">
        <v>123</v>
      </c>
      <c r="C312" s="80">
        <v>76.708324950615989</v>
      </c>
      <c r="D312" s="73">
        <v>6.721548237482014E-2</v>
      </c>
    </row>
    <row r="313" spans="1:8" x14ac:dyDescent="0.2">
      <c r="A313" s="74" t="s">
        <v>174</v>
      </c>
      <c r="B313" s="78">
        <v>3</v>
      </c>
      <c r="C313" s="80">
        <v>1.77689384530391</v>
      </c>
      <c r="D313" s="73">
        <v>1.5569988918131402E-3</v>
      </c>
    </row>
    <row r="314" spans="1:8" x14ac:dyDescent="0.2">
      <c r="A314" s="74" t="s">
        <v>175</v>
      </c>
      <c r="B314" s="78">
        <v>2</v>
      </c>
      <c r="C314" s="80">
        <v>0.76605951934179894</v>
      </c>
      <c r="D314" s="73">
        <v>6.7125778269218209E-4</v>
      </c>
    </row>
    <row r="315" spans="1:8" x14ac:dyDescent="0.2">
      <c r="A315" s="74" t="s">
        <v>176</v>
      </c>
      <c r="B315" s="78">
        <v>8</v>
      </c>
      <c r="C315" s="80">
        <v>2.8839128090653379</v>
      </c>
      <c r="D315" s="73">
        <v>2.5270215548709178E-3</v>
      </c>
    </row>
    <row r="316" spans="1:8" x14ac:dyDescent="0.2">
      <c r="A316" s="74" t="s">
        <v>177</v>
      </c>
      <c r="B316" s="78">
        <v>3</v>
      </c>
      <c r="C316" s="80">
        <v>0.56298712885113</v>
      </c>
      <c r="D316" s="73">
        <v>4.9331609653718357E-4</v>
      </c>
    </row>
    <row r="317" spans="1:8" x14ac:dyDescent="0.2">
      <c r="A317" s="74" t="s">
        <v>178</v>
      </c>
      <c r="B317" s="78">
        <v>9</v>
      </c>
      <c r="C317" s="80">
        <v>4.2438537899559998</v>
      </c>
      <c r="D317" s="73">
        <v>3.7186665176660266E-3</v>
      </c>
    </row>
    <row r="318" spans="1:8" x14ac:dyDescent="0.2">
      <c r="A318" s="74" t="s">
        <v>179</v>
      </c>
      <c r="B318" s="78">
        <v>10</v>
      </c>
      <c r="C318" s="80">
        <v>1.432760974577975</v>
      </c>
      <c r="D318" s="73">
        <v>1.2554533043978647E-3</v>
      </c>
    </row>
    <row r="319" spans="1:8" x14ac:dyDescent="0.2">
      <c r="A319" s="74" t="s">
        <v>180</v>
      </c>
      <c r="B319" s="78">
        <v>2</v>
      </c>
      <c r="C319" s="80">
        <v>0.16290108918378901</v>
      </c>
      <c r="D319" s="73">
        <v>1.4274168150485794E-4</v>
      </c>
    </row>
    <row r="320" spans="1:8" x14ac:dyDescent="0.2">
      <c r="A320" s="74" t="s">
        <v>181</v>
      </c>
      <c r="B320" s="78">
        <v>669</v>
      </c>
      <c r="C320" s="80">
        <v>566.40989988612819</v>
      </c>
      <c r="D320" s="73">
        <v>0.49631529129634533</v>
      </c>
    </row>
    <row r="321" spans="1:8" x14ac:dyDescent="0.2">
      <c r="A321" s="74" t="s">
        <v>182</v>
      </c>
      <c r="B321" s="78">
        <v>148</v>
      </c>
      <c r="C321" s="80">
        <v>124.96276843159742</v>
      </c>
      <c r="D321" s="73">
        <v>0.10949832061161854</v>
      </c>
    </row>
    <row r="322" spans="1:8" x14ac:dyDescent="0.2">
      <c r="A322" s="74" t="s">
        <v>183</v>
      </c>
      <c r="B322" s="78">
        <v>347</v>
      </c>
      <c r="C322" s="80">
        <v>258.22482875030789</v>
      </c>
      <c r="D322" s="73">
        <v>0.22626887546796692</v>
      </c>
    </row>
    <row r="323" spans="1:8" x14ac:dyDescent="0.2">
      <c r="A323" s="71" t="s">
        <v>33</v>
      </c>
      <c r="B323" s="79">
        <v>2478</v>
      </c>
      <c r="C323" s="81">
        <v>1941.2984418924671</v>
      </c>
      <c r="D323" s="76">
        <v>1.7010580180090491</v>
      </c>
    </row>
    <row r="324" spans="1:8" x14ac:dyDescent="0.2">
      <c r="A324" s="75" t="s">
        <v>83</v>
      </c>
      <c r="B324" s="79">
        <f>B323+B309+B302+B294+B289+B285+B279</f>
        <v>18055</v>
      </c>
      <c r="C324" s="82">
        <v>14059.384899690083</v>
      </c>
      <c r="D324" s="76">
        <v>12.31950167774251</v>
      </c>
      <c r="F324" s="83"/>
      <c r="G324" s="83"/>
      <c r="H324" s="83"/>
    </row>
    <row r="325" spans="1:8" x14ac:dyDescent="0.2">
      <c r="A325" s="4" t="s">
        <v>12</v>
      </c>
      <c r="B325" s="78">
        <v>37.194834496818899</v>
      </c>
      <c r="C325" s="80">
        <v>15.615091760661841</v>
      </c>
      <c r="D325" s="73">
        <v>1.368268601479267E-2</v>
      </c>
    </row>
    <row r="326" spans="1:8" x14ac:dyDescent="0.2">
      <c r="A326" s="71" t="s">
        <v>13</v>
      </c>
      <c r="B326" s="79">
        <f>B324+B325</f>
        <v>18092.194834496819</v>
      </c>
      <c r="C326" s="81">
        <v>14074.999991450744</v>
      </c>
      <c r="D326" s="76">
        <v>12.333184363757301</v>
      </c>
      <c r="G326" s="83"/>
      <c r="H326" s="83"/>
    </row>
    <row r="327" spans="1:8" ht="23.25" customHeight="1" x14ac:dyDescent="0.2">
      <c r="A327" s="255" t="s">
        <v>267</v>
      </c>
      <c r="B327" s="255"/>
      <c r="C327" s="255"/>
      <c r="D327" s="255"/>
      <c r="E327" s="187"/>
      <c r="F327" s="203"/>
      <c r="G327" s="203"/>
      <c r="H327" s="203"/>
    </row>
    <row r="328" spans="1:8" x14ac:dyDescent="0.2">
      <c r="A328" s="188" t="s">
        <v>258</v>
      </c>
      <c r="B328" s="49"/>
      <c r="C328" s="50"/>
      <c r="D328" s="51"/>
      <c r="E328" s="203"/>
      <c r="F328" s="203"/>
      <c r="G328" s="203"/>
      <c r="H328" s="203"/>
    </row>
    <row r="329" spans="1:8" x14ac:dyDescent="0.2">
      <c r="A329" s="188" t="s">
        <v>184</v>
      </c>
      <c r="B329" s="49"/>
      <c r="C329" s="50"/>
      <c r="D329" s="51"/>
      <c r="E329" s="203"/>
      <c r="F329" s="203"/>
      <c r="G329" s="208"/>
      <c r="H329" s="208"/>
    </row>
    <row r="330" spans="1:8" x14ac:dyDescent="0.2">
      <c r="A330" s="213"/>
      <c r="B330" s="210"/>
      <c r="C330" s="211"/>
      <c r="D330" s="212"/>
      <c r="E330" s="203"/>
      <c r="F330" s="203"/>
      <c r="G330" s="203"/>
      <c r="H330" s="203"/>
    </row>
    <row r="331" spans="1:8" x14ac:dyDescent="0.2">
      <c r="A331" s="213"/>
      <c r="B331" s="210"/>
      <c r="C331" s="211"/>
      <c r="D331" s="212"/>
      <c r="E331" s="203"/>
      <c r="F331" s="203"/>
      <c r="G331" s="203"/>
      <c r="H331" s="203"/>
    </row>
    <row r="332" spans="1:8" x14ac:dyDescent="0.2">
      <c r="A332" s="254" t="s">
        <v>82</v>
      </c>
      <c r="B332" s="254" t="s">
        <v>0</v>
      </c>
      <c r="C332" s="254"/>
      <c r="D332" s="254"/>
      <c r="E332" s="254"/>
      <c r="F332" s="69"/>
      <c r="G332" s="69"/>
      <c r="H332" s="69"/>
    </row>
    <row r="333" spans="1:8" ht="33.75" x14ac:dyDescent="0.2">
      <c r="A333" s="71" t="s">
        <v>88</v>
      </c>
      <c r="B333" s="72" t="s">
        <v>86</v>
      </c>
      <c r="C333" s="72" t="s">
        <v>87</v>
      </c>
      <c r="D333" s="72" t="s">
        <v>89</v>
      </c>
    </row>
    <row r="334" spans="1:8" x14ac:dyDescent="0.2">
      <c r="A334" s="71" t="s">
        <v>152</v>
      </c>
      <c r="B334" s="79">
        <f>B335+B336+B337+B338+B339</f>
        <v>1849</v>
      </c>
      <c r="C334" s="81">
        <v>666.31449557885662</v>
      </c>
      <c r="D334" s="76">
        <v>2.1400818871972267</v>
      </c>
      <c r="G334" s="83"/>
      <c r="H334" s="83"/>
    </row>
    <row r="335" spans="1:8" x14ac:dyDescent="0.2">
      <c r="A335" s="74" t="s">
        <v>147</v>
      </c>
      <c r="B335" s="78">
        <v>137</v>
      </c>
      <c r="C335" s="80">
        <v>33.669185338176597</v>
      </c>
      <c r="D335" s="73">
        <v>0.10813934587498505</v>
      </c>
    </row>
    <row r="336" spans="1:8" x14ac:dyDescent="0.2">
      <c r="A336" s="74" t="s">
        <v>148</v>
      </c>
      <c r="B336" s="78">
        <v>4</v>
      </c>
      <c r="C336" s="80">
        <v>3.17669675849619</v>
      </c>
      <c r="D336" s="73">
        <v>1.0202976581005911E-2</v>
      </c>
    </row>
    <row r="337" spans="1:8" x14ac:dyDescent="0.2">
      <c r="A337" s="74" t="s">
        <v>149</v>
      </c>
      <c r="B337" s="78">
        <v>179</v>
      </c>
      <c r="C337" s="80">
        <v>48.7729521797107</v>
      </c>
      <c r="D337" s="73">
        <v>0.15664991867580119</v>
      </c>
    </row>
    <row r="338" spans="1:8" ht="22.5" x14ac:dyDescent="0.2">
      <c r="A338" s="74" t="s">
        <v>150</v>
      </c>
      <c r="B338" s="78">
        <v>1204</v>
      </c>
      <c r="C338" s="80">
        <v>466.83805514734303</v>
      </c>
      <c r="D338" s="73">
        <v>1.4993995668776072</v>
      </c>
    </row>
    <row r="339" spans="1:8" x14ac:dyDescent="0.2">
      <c r="A339" s="74" t="s">
        <v>151</v>
      </c>
      <c r="B339" s="78">
        <v>325</v>
      </c>
      <c r="C339" s="80">
        <v>113.85760615513</v>
      </c>
      <c r="D339" s="73">
        <v>0.3656900791878272</v>
      </c>
    </row>
    <row r="340" spans="1:8" x14ac:dyDescent="0.2">
      <c r="A340" s="71" t="s">
        <v>28</v>
      </c>
      <c r="B340" s="79">
        <f>B341+B342+B343</f>
        <v>2242</v>
      </c>
      <c r="C340" s="81">
        <v>1255.1313812571161</v>
      </c>
      <c r="D340" s="76">
        <v>4.031255440042127</v>
      </c>
      <c r="G340" s="83"/>
      <c r="H340" s="83"/>
    </row>
    <row r="341" spans="1:8" x14ac:dyDescent="0.2">
      <c r="A341" s="74" t="s">
        <v>153</v>
      </c>
      <c r="B341" s="78">
        <v>767</v>
      </c>
      <c r="C341" s="80">
        <v>318.74133411396701</v>
      </c>
      <c r="D341" s="73">
        <v>1.0237396310067994</v>
      </c>
    </row>
    <row r="342" spans="1:8" x14ac:dyDescent="0.2">
      <c r="A342" s="74" t="s">
        <v>154</v>
      </c>
      <c r="B342" s="78">
        <v>1082</v>
      </c>
      <c r="C342" s="80">
        <v>703.84698623293298</v>
      </c>
      <c r="D342" s="73">
        <v>2.2606294724038318</v>
      </c>
    </row>
    <row r="343" spans="1:8" x14ac:dyDescent="0.2">
      <c r="A343" s="74" t="s">
        <v>155</v>
      </c>
      <c r="B343" s="78">
        <v>393</v>
      </c>
      <c r="C343" s="80">
        <v>232.54306091021601</v>
      </c>
      <c r="D343" s="73">
        <v>0.74688633663149517</v>
      </c>
    </row>
    <row r="344" spans="1:8" x14ac:dyDescent="0.2">
      <c r="A344" s="71" t="s">
        <v>29</v>
      </c>
      <c r="B344" s="79">
        <f>B345+B346+B347+B348</f>
        <v>854</v>
      </c>
      <c r="C344" s="81">
        <v>560.40723535074687</v>
      </c>
      <c r="D344" s="76">
        <v>1.799926884055715</v>
      </c>
      <c r="G344" s="83"/>
      <c r="H344" s="83"/>
    </row>
    <row r="345" spans="1:8" x14ac:dyDescent="0.2">
      <c r="A345" s="74" t="s">
        <v>156</v>
      </c>
      <c r="B345" s="78">
        <v>784</v>
      </c>
      <c r="C345" s="80">
        <v>516.01750088973097</v>
      </c>
      <c r="D345" s="73">
        <v>1.6573550695029098</v>
      </c>
    </row>
    <row r="346" spans="1:8" x14ac:dyDescent="0.2">
      <c r="A346" s="74" t="s">
        <v>157</v>
      </c>
      <c r="B346" s="78">
        <v>0</v>
      </c>
      <c r="C346" s="80">
        <v>0</v>
      </c>
      <c r="D346" s="73">
        <v>0</v>
      </c>
    </row>
    <row r="347" spans="1:8" ht="24.75" customHeight="1" x14ac:dyDescent="0.2">
      <c r="A347" s="74" t="s">
        <v>158</v>
      </c>
      <c r="B347" s="78">
        <v>66</v>
      </c>
      <c r="C347" s="80">
        <v>41.302465931030198</v>
      </c>
      <c r="D347" s="73">
        <v>0.13265606529959917</v>
      </c>
    </row>
    <row r="348" spans="1:8" x14ac:dyDescent="0.2">
      <c r="A348" s="74" t="s">
        <v>159</v>
      </c>
      <c r="B348" s="78">
        <v>4</v>
      </c>
      <c r="C348" s="80">
        <v>3.0872685299857601</v>
      </c>
      <c r="D348" s="73">
        <v>9.9157492532062318E-3</v>
      </c>
    </row>
    <row r="349" spans="1:8" x14ac:dyDescent="0.2">
      <c r="A349" s="71" t="s">
        <v>30</v>
      </c>
      <c r="B349" s="79">
        <f>B350+B351+B352+B353+B354+B355+B356</f>
        <v>1166</v>
      </c>
      <c r="C349" s="81">
        <v>729.59771799599469</v>
      </c>
      <c r="D349" s="76">
        <v>2.3433361747101165</v>
      </c>
      <c r="G349" s="83"/>
      <c r="H349" s="83"/>
    </row>
    <row r="350" spans="1:8" x14ac:dyDescent="0.2">
      <c r="A350" s="74" t="s">
        <v>160</v>
      </c>
      <c r="B350" s="78">
        <v>16</v>
      </c>
      <c r="C350" s="80">
        <v>6.6937326385782203</v>
      </c>
      <c r="D350" s="73">
        <v>2.1499060987885725E-2</v>
      </c>
    </row>
    <row r="351" spans="1:8" x14ac:dyDescent="0.2">
      <c r="A351" s="74" t="s">
        <v>161</v>
      </c>
      <c r="B351" s="78">
        <v>14</v>
      </c>
      <c r="C351" s="80">
        <v>6.5267781032606598</v>
      </c>
      <c r="D351" s="73">
        <v>2.0962833156449846E-2</v>
      </c>
    </row>
    <row r="352" spans="1:8" ht="14.25" customHeight="1" x14ac:dyDescent="0.2">
      <c r="A352" s="74" t="s">
        <v>162</v>
      </c>
      <c r="B352" s="78">
        <v>406</v>
      </c>
      <c r="C352" s="80">
        <v>346.02289207773498</v>
      </c>
      <c r="D352" s="73">
        <v>1.1113630707491087</v>
      </c>
    </row>
    <row r="353" spans="1:8" x14ac:dyDescent="0.2">
      <c r="A353" s="74" t="s">
        <v>163</v>
      </c>
      <c r="B353" s="78">
        <v>185</v>
      </c>
      <c r="C353" s="80">
        <v>57.418865493444599</v>
      </c>
      <c r="D353" s="73">
        <v>0.18441903161536727</v>
      </c>
    </row>
    <row r="354" spans="1:8" x14ac:dyDescent="0.2">
      <c r="A354" s="74" t="s">
        <v>164</v>
      </c>
      <c r="B354" s="78">
        <v>8</v>
      </c>
      <c r="C354" s="80">
        <v>1.9497736248667801</v>
      </c>
      <c r="D354" s="73">
        <v>6.2623209406352338E-3</v>
      </c>
    </row>
    <row r="355" spans="1:8" x14ac:dyDescent="0.2">
      <c r="A355" s="74" t="s">
        <v>37</v>
      </c>
      <c r="B355" s="78">
        <v>436</v>
      </c>
      <c r="C355" s="80">
        <v>256.45146399023702</v>
      </c>
      <c r="D355" s="73">
        <v>0.82367581175602067</v>
      </c>
    </row>
    <row r="356" spans="1:8" x14ac:dyDescent="0.2">
      <c r="A356" s="74" t="s">
        <v>165</v>
      </c>
      <c r="B356" s="78">
        <v>101</v>
      </c>
      <c r="C356" s="80">
        <v>54.534212067872403</v>
      </c>
      <c r="D356" s="73">
        <v>0.1751540455046488</v>
      </c>
    </row>
    <row r="357" spans="1:8" x14ac:dyDescent="0.2">
      <c r="A357" s="71" t="s">
        <v>31</v>
      </c>
      <c r="B357" s="79">
        <f>B358+B359+B360+B361+B362+B363</f>
        <v>913</v>
      </c>
      <c r="C357" s="81">
        <v>474.13433405596595</v>
      </c>
      <c r="D357" s="76">
        <v>1.5228338977227107</v>
      </c>
      <c r="G357" s="83"/>
      <c r="H357" s="83"/>
    </row>
    <row r="358" spans="1:8" x14ac:dyDescent="0.2">
      <c r="A358" s="74" t="s">
        <v>40</v>
      </c>
      <c r="B358" s="78">
        <v>104</v>
      </c>
      <c r="C358" s="80">
        <v>55.865976274197401</v>
      </c>
      <c r="D358" s="73">
        <v>0.17943143174625792</v>
      </c>
    </row>
    <row r="359" spans="1:8" x14ac:dyDescent="0.2">
      <c r="A359" s="74" t="s">
        <v>166</v>
      </c>
      <c r="B359" s="78">
        <v>265</v>
      </c>
      <c r="C359" s="80">
        <v>156.25509661023</v>
      </c>
      <c r="D359" s="73">
        <v>0.50186316560215194</v>
      </c>
    </row>
    <row r="360" spans="1:8" x14ac:dyDescent="0.2">
      <c r="A360" s="74" t="s">
        <v>167</v>
      </c>
      <c r="B360" s="78">
        <v>340</v>
      </c>
      <c r="C360" s="80">
        <v>185.18056000591099</v>
      </c>
      <c r="D360" s="73">
        <v>0.59476653285983938</v>
      </c>
    </row>
    <row r="361" spans="1:8" x14ac:dyDescent="0.2">
      <c r="A361" s="74" t="s">
        <v>168</v>
      </c>
      <c r="B361" s="78">
        <v>12</v>
      </c>
      <c r="C361" s="80">
        <v>3.8348755606249698</v>
      </c>
      <c r="D361" s="73">
        <v>1.2316928089368781E-2</v>
      </c>
    </row>
    <row r="362" spans="1:8" x14ac:dyDescent="0.2">
      <c r="A362" s="74" t="s">
        <v>169</v>
      </c>
      <c r="B362" s="78">
        <v>89</v>
      </c>
      <c r="C362" s="80">
        <v>34.953407542407803</v>
      </c>
      <c r="D362" s="73">
        <v>0.11226403578740261</v>
      </c>
    </row>
    <row r="363" spans="1:8" x14ac:dyDescent="0.2">
      <c r="A363" s="74" t="s">
        <v>170</v>
      </c>
      <c r="B363" s="78">
        <v>103</v>
      </c>
      <c r="C363" s="80">
        <v>38.044418062594801</v>
      </c>
      <c r="D363" s="73">
        <v>0.12219180363769006</v>
      </c>
    </row>
    <row r="364" spans="1:8" x14ac:dyDescent="0.2">
      <c r="A364" s="71" t="s">
        <v>32</v>
      </c>
      <c r="B364" s="79">
        <f>B365+B366+B367+B368+B369+B370+B371+B372+B373+B374+B375+B376+B377</f>
        <v>24500</v>
      </c>
      <c r="C364" s="79">
        <v>20448.663931679752</v>
      </c>
      <c r="D364" s="76">
        <v>65.677417477693112</v>
      </c>
      <c r="G364" s="83"/>
      <c r="H364" s="83"/>
    </row>
    <row r="365" spans="1:8" x14ac:dyDescent="0.2">
      <c r="A365" s="74" t="s">
        <v>171</v>
      </c>
      <c r="B365" s="78">
        <v>444</v>
      </c>
      <c r="C365" s="80">
        <v>170.995522601207</v>
      </c>
      <c r="D365" s="73">
        <v>0.54920675317554846</v>
      </c>
    </row>
    <row r="366" spans="1:8" x14ac:dyDescent="0.2">
      <c r="A366" s="74" t="s">
        <v>172</v>
      </c>
      <c r="B366" s="78">
        <v>57</v>
      </c>
      <c r="C366" s="80">
        <v>40.603588043931403</v>
      </c>
      <c r="D366" s="73">
        <v>0.13041139567667065</v>
      </c>
    </row>
    <row r="367" spans="1:8" x14ac:dyDescent="0.2">
      <c r="A367" s="74" t="s">
        <v>173</v>
      </c>
      <c r="B367" s="78">
        <v>6772</v>
      </c>
      <c r="C367" s="80">
        <v>5705.7110874956297</v>
      </c>
      <c r="D367" s="73">
        <v>18.325714107903099</v>
      </c>
    </row>
    <row r="368" spans="1:8" x14ac:dyDescent="0.2">
      <c r="A368" s="74" t="s">
        <v>174</v>
      </c>
      <c r="B368" s="78">
        <v>15</v>
      </c>
      <c r="C368" s="80">
        <v>13.090503945519499</v>
      </c>
      <c r="D368" s="73">
        <v>4.2044335781337719E-2</v>
      </c>
    </row>
    <row r="369" spans="1:8" x14ac:dyDescent="0.2">
      <c r="A369" s="74" t="s">
        <v>175</v>
      </c>
      <c r="B369" s="78">
        <v>299</v>
      </c>
      <c r="C369" s="80">
        <v>143.15559230364599</v>
      </c>
      <c r="D369" s="73">
        <v>0.45978992228567844</v>
      </c>
    </row>
    <row r="370" spans="1:8" x14ac:dyDescent="0.2">
      <c r="A370" s="74" t="s">
        <v>176</v>
      </c>
      <c r="B370" s="78">
        <v>301</v>
      </c>
      <c r="C370" s="80">
        <v>133.75263332219799</v>
      </c>
      <c r="D370" s="73">
        <v>0.42958931531137945</v>
      </c>
    </row>
    <row r="371" spans="1:8" x14ac:dyDescent="0.2">
      <c r="A371" s="74" t="s">
        <v>177</v>
      </c>
      <c r="B371" s="78">
        <v>58</v>
      </c>
      <c r="C371" s="80">
        <v>14.699182880379899</v>
      </c>
      <c r="D371" s="73">
        <v>4.7211122146715592E-2</v>
      </c>
    </row>
    <row r="372" spans="1:8" x14ac:dyDescent="0.2">
      <c r="A372" s="74" t="s">
        <v>178</v>
      </c>
      <c r="B372" s="78">
        <v>157</v>
      </c>
      <c r="C372" s="80">
        <v>87.501043716428796</v>
      </c>
      <c r="D372" s="73">
        <v>0.28103755810640368</v>
      </c>
    </row>
    <row r="373" spans="1:8" x14ac:dyDescent="0.2">
      <c r="A373" s="74" t="s">
        <v>179</v>
      </c>
      <c r="B373" s="78">
        <v>62</v>
      </c>
      <c r="C373" s="80">
        <v>25.702644896661301</v>
      </c>
      <c r="D373" s="73">
        <v>8.2552255971290511E-2</v>
      </c>
    </row>
    <row r="374" spans="1:8" x14ac:dyDescent="0.2">
      <c r="A374" s="74" t="s">
        <v>180</v>
      </c>
      <c r="B374" s="78">
        <v>169</v>
      </c>
      <c r="C374" s="80">
        <v>41.019694229746896</v>
      </c>
      <c r="D374" s="73">
        <v>0.13174785363657265</v>
      </c>
    </row>
    <row r="375" spans="1:8" x14ac:dyDescent="0.2">
      <c r="A375" s="74" t="s">
        <v>181</v>
      </c>
      <c r="B375" s="78">
        <v>13145</v>
      </c>
      <c r="C375" s="80">
        <v>11626.5262249893</v>
      </c>
      <c r="D375" s="73">
        <v>37.342303597203468</v>
      </c>
    </row>
    <row r="376" spans="1:8" x14ac:dyDescent="0.2">
      <c r="A376" s="74" t="s">
        <v>182</v>
      </c>
      <c r="B376" s="78">
        <v>2384</v>
      </c>
      <c r="C376" s="80">
        <v>2043.8944720074001</v>
      </c>
      <c r="D376" s="73">
        <v>6.5646201124374501</v>
      </c>
    </row>
    <row r="377" spans="1:8" x14ac:dyDescent="0.2">
      <c r="A377" s="74" t="s">
        <v>183</v>
      </c>
      <c r="B377" s="78">
        <v>637</v>
      </c>
      <c r="C377" s="80">
        <v>402.011741247705</v>
      </c>
      <c r="D377" s="73">
        <v>1.2911891480575075</v>
      </c>
    </row>
    <row r="378" spans="1:8" x14ac:dyDescent="0.2">
      <c r="A378" s="71" t="s">
        <v>33</v>
      </c>
      <c r="B378" s="79">
        <v>5922</v>
      </c>
      <c r="C378" s="81">
        <v>4892.1582978916704</v>
      </c>
      <c r="D378" s="76">
        <v>15.712729397435909</v>
      </c>
    </row>
    <row r="379" spans="1:8" x14ac:dyDescent="0.2">
      <c r="A379" s="75" t="s">
        <v>83</v>
      </c>
      <c r="B379" s="79">
        <f>B378+B364+B357+B349+B344+B340+B334</f>
        <v>37446</v>
      </c>
      <c r="C379" s="82">
        <v>29026.407393810103</v>
      </c>
      <c r="D379" s="76">
        <v>93.227581158856921</v>
      </c>
      <c r="F379" s="83"/>
      <c r="G379" s="83"/>
      <c r="H379" s="83"/>
    </row>
    <row r="380" spans="1:8" x14ac:dyDescent="0.2">
      <c r="A380" s="4" t="s">
        <v>12</v>
      </c>
      <c r="B380" s="78">
        <v>32.0655922197666</v>
      </c>
      <c r="C380" s="80">
        <v>16.592606190181598</v>
      </c>
      <c r="D380" s="73">
        <v>5.3292456046833463E-2</v>
      </c>
    </row>
    <row r="381" spans="1:8" x14ac:dyDescent="0.2">
      <c r="A381" s="71" t="s">
        <v>13</v>
      </c>
      <c r="B381" s="79">
        <f>B379+B380</f>
        <v>37478.065592219769</v>
      </c>
      <c r="C381" s="81">
        <v>29043.000000000284</v>
      </c>
      <c r="D381" s="76">
        <v>93.280873614903754</v>
      </c>
      <c r="G381" s="83"/>
      <c r="H381" s="83"/>
    </row>
    <row r="382" spans="1:8" ht="24" customHeight="1" x14ac:dyDescent="0.2">
      <c r="A382" s="255" t="s">
        <v>267</v>
      </c>
      <c r="B382" s="255"/>
      <c r="C382" s="255"/>
      <c r="D382" s="255"/>
      <c r="E382" s="187"/>
      <c r="F382" s="203"/>
      <c r="G382" s="203"/>
      <c r="H382" s="203"/>
    </row>
    <row r="383" spans="1:8" x14ac:dyDescent="0.2">
      <c r="A383" s="188" t="s">
        <v>259</v>
      </c>
      <c r="B383" s="49"/>
      <c r="C383" s="50"/>
      <c r="D383" s="51"/>
      <c r="E383" s="203"/>
      <c r="F383" s="203"/>
      <c r="G383" s="203"/>
      <c r="H383" s="203"/>
    </row>
    <row r="384" spans="1:8" x14ac:dyDescent="0.2">
      <c r="A384" s="188" t="s">
        <v>184</v>
      </c>
      <c r="B384" s="49"/>
      <c r="C384" s="50"/>
      <c r="D384" s="51"/>
      <c r="E384" s="203"/>
      <c r="F384" s="203"/>
      <c r="G384" s="208"/>
      <c r="H384" s="208"/>
    </row>
    <row r="385" spans="1:8" x14ac:dyDescent="0.2">
      <c r="A385" s="213"/>
      <c r="B385" s="210"/>
      <c r="C385" s="211"/>
      <c r="D385" s="212"/>
      <c r="E385" s="203"/>
      <c r="F385" s="203"/>
      <c r="G385" s="203"/>
      <c r="H385" s="203"/>
    </row>
    <row r="386" spans="1:8" x14ac:dyDescent="0.2">
      <c r="A386" s="213"/>
      <c r="B386" s="210"/>
      <c r="C386" s="211"/>
      <c r="D386" s="212"/>
      <c r="E386" s="203"/>
      <c r="F386" s="203"/>
      <c r="G386" s="203"/>
      <c r="H386" s="203"/>
    </row>
    <row r="387" spans="1:8" x14ac:dyDescent="0.2">
      <c r="A387" s="213"/>
      <c r="B387" s="210"/>
      <c r="C387" s="211"/>
      <c r="D387" s="212"/>
      <c r="E387" s="203"/>
      <c r="F387" s="203"/>
      <c r="G387" s="203"/>
      <c r="H387" s="203"/>
    </row>
    <row r="388" spans="1:8" x14ac:dyDescent="0.2">
      <c r="A388" s="213"/>
      <c r="B388" s="210"/>
      <c r="C388" s="211"/>
      <c r="D388" s="212"/>
      <c r="E388" s="203"/>
      <c r="F388" s="203"/>
      <c r="G388" s="203"/>
      <c r="H388" s="203"/>
    </row>
    <row r="389" spans="1:8" x14ac:dyDescent="0.2">
      <c r="A389" s="75"/>
      <c r="B389" s="210"/>
      <c r="C389" s="211"/>
      <c r="D389" s="212"/>
      <c r="E389" s="203"/>
      <c r="F389" s="203"/>
      <c r="G389" s="203"/>
      <c r="H389" s="203"/>
    </row>
    <row r="390" spans="1:8" x14ac:dyDescent="0.2">
      <c r="A390" s="213"/>
      <c r="B390" s="210"/>
      <c r="C390" s="211"/>
      <c r="D390" s="212"/>
      <c r="E390" s="203"/>
      <c r="F390" s="203"/>
      <c r="G390" s="203"/>
      <c r="H390" s="203"/>
    </row>
    <row r="391" spans="1:8" x14ac:dyDescent="0.2">
      <c r="A391" s="213"/>
      <c r="B391" s="210"/>
      <c r="C391" s="211"/>
      <c r="D391" s="212"/>
      <c r="E391" s="203"/>
      <c r="F391" s="203"/>
      <c r="G391" s="203"/>
      <c r="H391" s="203"/>
    </row>
    <row r="392" spans="1:8" x14ac:dyDescent="0.2">
      <c r="A392" s="213"/>
      <c r="B392" s="210"/>
      <c r="C392" s="211"/>
      <c r="D392" s="212"/>
      <c r="E392" s="203"/>
      <c r="F392" s="203"/>
      <c r="G392" s="203"/>
      <c r="H392" s="203"/>
    </row>
    <row r="393" spans="1:8" x14ac:dyDescent="0.2">
      <c r="A393" s="213"/>
      <c r="B393" s="210"/>
      <c r="C393" s="211"/>
      <c r="D393" s="212"/>
      <c r="E393" s="203"/>
      <c r="F393" s="203"/>
      <c r="G393" s="203"/>
      <c r="H393" s="203"/>
    </row>
    <row r="394" spans="1:8" x14ac:dyDescent="0.2">
      <c r="A394" s="213"/>
      <c r="B394" s="210"/>
      <c r="C394" s="211"/>
      <c r="D394" s="212"/>
      <c r="E394" s="203"/>
      <c r="F394" s="203"/>
      <c r="G394" s="203"/>
      <c r="H394" s="203"/>
    </row>
    <row r="395" spans="1:8" x14ac:dyDescent="0.2">
      <c r="A395" s="213"/>
      <c r="B395" s="210"/>
      <c r="C395" s="211"/>
      <c r="D395" s="212"/>
      <c r="E395" s="203"/>
      <c r="F395" s="203"/>
      <c r="G395" s="203"/>
      <c r="H395" s="203"/>
    </row>
    <row r="396" spans="1:8" x14ac:dyDescent="0.2">
      <c r="A396" s="213"/>
      <c r="B396" s="210"/>
      <c r="C396" s="211"/>
      <c r="D396" s="212"/>
      <c r="E396" s="203"/>
      <c r="F396" s="203"/>
      <c r="G396" s="203"/>
      <c r="H396" s="203"/>
    </row>
    <row r="397" spans="1:8" x14ac:dyDescent="0.2">
      <c r="A397" s="213"/>
      <c r="B397" s="210"/>
      <c r="C397" s="211"/>
      <c r="D397" s="212"/>
      <c r="E397" s="203"/>
      <c r="F397" s="203"/>
      <c r="G397" s="203"/>
      <c r="H397" s="203"/>
    </row>
    <row r="398" spans="1:8" x14ac:dyDescent="0.2">
      <c r="A398" s="213"/>
      <c r="B398" s="205"/>
      <c r="C398" s="206"/>
      <c r="D398" s="207"/>
      <c r="E398" s="203"/>
      <c r="F398" s="208"/>
      <c r="G398" s="203"/>
      <c r="H398" s="203"/>
    </row>
    <row r="399" spans="1:8" x14ac:dyDescent="0.2">
      <c r="A399" s="213"/>
      <c r="B399" s="205"/>
      <c r="C399" s="214"/>
      <c r="D399" s="207"/>
      <c r="E399" s="203"/>
      <c r="F399" s="203"/>
      <c r="G399" s="208"/>
      <c r="H399" s="208"/>
    </row>
    <row r="400" spans="1:8" x14ac:dyDescent="0.2">
      <c r="A400" s="213"/>
      <c r="B400" s="210"/>
      <c r="C400" s="211"/>
      <c r="D400" s="212"/>
      <c r="E400" s="203"/>
      <c r="F400" s="203"/>
      <c r="G400" s="203"/>
      <c r="H400" s="203"/>
    </row>
    <row r="401" spans="1:8" x14ac:dyDescent="0.2">
      <c r="A401" s="213"/>
      <c r="B401" s="205"/>
      <c r="C401" s="206"/>
      <c r="D401" s="207"/>
      <c r="E401" s="203"/>
      <c r="F401" s="203"/>
      <c r="G401" s="208"/>
      <c r="H401" s="208"/>
    </row>
    <row r="402" spans="1:8" x14ac:dyDescent="0.2">
      <c r="A402" s="213"/>
      <c r="B402" s="202"/>
      <c r="C402" s="202"/>
      <c r="D402" s="202"/>
      <c r="E402" s="203"/>
      <c r="F402" s="203"/>
      <c r="G402" s="203"/>
      <c r="H402" s="203"/>
    </row>
    <row r="403" spans="1:8" x14ac:dyDescent="0.2">
      <c r="A403" s="75"/>
      <c r="B403" s="49"/>
      <c r="C403" s="50"/>
      <c r="D403" s="51"/>
      <c r="E403" s="203"/>
      <c r="F403" s="203"/>
      <c r="G403" s="203"/>
      <c r="H403" s="203"/>
    </row>
    <row r="404" spans="1:8" x14ac:dyDescent="0.2">
      <c r="A404" s="75"/>
      <c r="B404" s="49"/>
      <c r="C404" s="50"/>
      <c r="D404" s="51"/>
      <c r="E404" s="203"/>
      <c r="F404" s="203"/>
      <c r="G404" s="203"/>
      <c r="H404" s="203"/>
    </row>
    <row r="405" spans="1:8" x14ac:dyDescent="0.2">
      <c r="A405" s="189"/>
      <c r="B405" s="203"/>
      <c r="C405" s="203"/>
      <c r="D405" s="203"/>
      <c r="E405" s="203"/>
      <c r="F405" s="203"/>
      <c r="G405" s="203"/>
      <c r="H405" s="203"/>
    </row>
    <row r="406" spans="1:8" x14ac:dyDescent="0.2">
      <c r="A406" s="75"/>
      <c r="B406" s="208"/>
      <c r="C406" s="203"/>
      <c r="D406" s="203"/>
      <c r="E406" s="203"/>
      <c r="F406" s="203"/>
      <c r="G406" s="203"/>
      <c r="H406" s="203"/>
    </row>
    <row r="407" spans="1:8" ht="24.75" customHeight="1" x14ac:dyDescent="0.2">
      <c r="A407" s="202"/>
      <c r="B407" s="203"/>
      <c r="C407" s="203"/>
      <c r="D407" s="203"/>
      <c r="E407" s="203"/>
      <c r="F407" s="203"/>
      <c r="G407" s="203"/>
      <c r="H407" s="203"/>
    </row>
    <row r="408" spans="1:8" x14ac:dyDescent="0.2">
      <c r="A408" s="204"/>
      <c r="B408" s="203"/>
      <c r="C408" s="203"/>
      <c r="D408" s="203"/>
      <c r="E408" s="203"/>
      <c r="F408" s="203"/>
      <c r="G408" s="203"/>
      <c r="H408" s="203"/>
    </row>
    <row r="409" spans="1:8" x14ac:dyDescent="0.2">
      <c r="A409" s="204"/>
      <c r="B409" s="203"/>
      <c r="C409" s="203"/>
      <c r="D409" s="203"/>
      <c r="E409" s="203"/>
      <c r="F409" s="203"/>
      <c r="G409" s="203"/>
      <c r="H409" s="203"/>
    </row>
    <row r="410" spans="1:8" x14ac:dyDescent="0.2">
      <c r="A410" s="209"/>
      <c r="B410" s="203"/>
      <c r="C410" s="203"/>
      <c r="D410" s="203"/>
      <c r="E410" s="203"/>
      <c r="F410" s="203"/>
      <c r="G410" s="203"/>
      <c r="H410" s="203"/>
    </row>
  </sheetData>
  <mergeCells count="13">
    <mergeCell ref="A272:D272"/>
    <mergeCell ref="A277:E277"/>
    <mergeCell ref="A327:D327"/>
    <mergeCell ref="A332:E332"/>
    <mergeCell ref="A382:D382"/>
    <mergeCell ref="A167:E167"/>
    <mergeCell ref="A217:D217"/>
    <mergeCell ref="A222:E222"/>
    <mergeCell ref="A53:D53"/>
    <mergeCell ref="A57:E57"/>
    <mergeCell ref="A107:D107"/>
    <mergeCell ref="A112:E112"/>
    <mergeCell ref="A162:D162"/>
  </mergeCells>
  <pageMargins left="0.70866141732283472" right="0.70866141732283472" top="0.74803149606299213" bottom="0.74803149606299213" header="0.31496062992125984" footer="0.31496062992125984"/>
  <pageSetup paperSize="8" scale="90"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3"/>
  <sheetViews>
    <sheetView zoomScale="115" zoomScaleNormal="115" workbookViewId="0">
      <selection activeCell="A2" sqref="A2"/>
    </sheetView>
  </sheetViews>
  <sheetFormatPr baseColWidth="10" defaultRowHeight="11.25" x14ac:dyDescent="0.2"/>
  <cols>
    <col min="1" max="1" width="66.5703125" style="70" customWidth="1"/>
    <col min="2" max="3" width="13" style="48" customWidth="1"/>
    <col min="4" max="4" width="15.85546875" style="48" customWidth="1"/>
    <col min="5" max="6" width="9.140625" style="48" customWidth="1"/>
    <col min="7" max="7" width="14.7109375" style="48" customWidth="1"/>
    <col min="8" max="9" width="9.140625" style="48" customWidth="1"/>
    <col min="10" max="10" width="14.7109375" style="48" customWidth="1"/>
    <col min="11" max="11" width="9.140625" style="48" customWidth="1"/>
    <col min="12" max="13" width="11.42578125" style="48"/>
    <col min="14" max="16384" width="11.42578125" style="36"/>
  </cols>
  <sheetData>
    <row r="1" spans="1:14" x14ac:dyDescent="0.2">
      <c r="A1" s="192" t="s">
        <v>268</v>
      </c>
    </row>
    <row r="3" spans="1:14" ht="15" customHeight="1" x14ac:dyDescent="0.2">
      <c r="A3" s="199" t="s">
        <v>14</v>
      </c>
      <c r="B3" s="199"/>
      <c r="C3" s="199"/>
      <c r="D3" s="199"/>
      <c r="E3" s="199"/>
      <c r="F3" s="69"/>
      <c r="G3" s="69"/>
      <c r="H3" s="69"/>
      <c r="I3" s="69"/>
      <c r="J3" s="69"/>
      <c r="K3" s="69"/>
      <c r="L3" s="69"/>
      <c r="M3" s="69"/>
      <c r="N3" s="68"/>
    </row>
    <row r="4" spans="1:14" ht="41.25" customHeight="1" x14ac:dyDescent="0.2">
      <c r="A4" s="71" t="s">
        <v>88</v>
      </c>
      <c r="B4" s="72" t="s">
        <v>7</v>
      </c>
      <c r="C4" s="72" t="s">
        <v>6</v>
      </c>
      <c r="D4" s="72" t="s">
        <v>17</v>
      </c>
      <c r="E4" s="72" t="s">
        <v>5</v>
      </c>
    </row>
    <row r="5" spans="1:14" x14ac:dyDescent="0.2">
      <c r="A5" s="71" t="s">
        <v>152</v>
      </c>
      <c r="B5" s="79">
        <v>5209</v>
      </c>
      <c r="C5" s="79">
        <v>29419</v>
      </c>
      <c r="D5" s="79">
        <v>34628</v>
      </c>
      <c r="E5" s="218">
        <v>84.957260020792418</v>
      </c>
      <c r="F5" s="83"/>
      <c r="G5" s="83"/>
      <c r="H5" s="83"/>
      <c r="I5" s="83"/>
      <c r="J5" s="83"/>
      <c r="K5" s="83"/>
      <c r="L5" s="83"/>
    </row>
    <row r="6" spans="1:14" x14ac:dyDescent="0.2">
      <c r="A6" s="74" t="s">
        <v>147</v>
      </c>
      <c r="B6" s="78">
        <v>2145</v>
      </c>
      <c r="C6" s="216">
        <v>4946</v>
      </c>
      <c r="D6" s="216">
        <v>7091</v>
      </c>
      <c r="E6" s="219">
        <v>69.750387815540833</v>
      </c>
      <c r="F6" s="83"/>
      <c r="G6" s="83"/>
      <c r="H6" s="83"/>
      <c r="I6" s="83"/>
      <c r="J6" s="83"/>
      <c r="K6" s="83"/>
      <c r="L6" s="83"/>
    </row>
    <row r="7" spans="1:14" x14ac:dyDescent="0.2">
      <c r="A7" s="74" t="s">
        <v>148</v>
      </c>
      <c r="B7" s="78">
        <v>56</v>
      </c>
      <c r="C7" s="216">
        <v>37</v>
      </c>
      <c r="D7" s="216">
        <v>93</v>
      </c>
      <c r="E7" s="219">
        <v>39.784946236559136</v>
      </c>
      <c r="F7" s="83"/>
      <c r="G7" s="83"/>
      <c r="H7" s="83"/>
      <c r="I7" s="83"/>
      <c r="J7" s="83"/>
      <c r="K7" s="83"/>
      <c r="L7" s="83"/>
    </row>
    <row r="8" spans="1:14" x14ac:dyDescent="0.2">
      <c r="A8" s="74" t="s">
        <v>149</v>
      </c>
      <c r="B8" s="78">
        <v>761</v>
      </c>
      <c r="C8" s="216">
        <v>2734</v>
      </c>
      <c r="D8" s="216">
        <v>3495</v>
      </c>
      <c r="E8" s="219">
        <v>78.22603719599428</v>
      </c>
      <c r="F8" s="83"/>
      <c r="G8" s="83"/>
      <c r="H8" s="83"/>
      <c r="I8" s="83"/>
      <c r="J8" s="83"/>
      <c r="K8" s="83"/>
      <c r="L8" s="83"/>
    </row>
    <row r="9" spans="1:14" ht="22.5" x14ac:dyDescent="0.2">
      <c r="A9" s="74" t="s">
        <v>150</v>
      </c>
      <c r="B9" s="78">
        <v>1359</v>
      </c>
      <c r="C9" s="216">
        <v>17060</v>
      </c>
      <c r="D9" s="216">
        <v>18419</v>
      </c>
      <c r="E9" s="219">
        <v>92.621749280634134</v>
      </c>
      <c r="F9" s="83"/>
      <c r="G9" s="83"/>
      <c r="H9" s="83"/>
      <c r="I9" s="83"/>
      <c r="J9" s="83"/>
      <c r="K9" s="83"/>
      <c r="L9" s="83"/>
    </row>
    <row r="10" spans="1:14" x14ac:dyDescent="0.2">
      <c r="A10" s="74" t="s">
        <v>151</v>
      </c>
      <c r="B10" s="78">
        <v>888</v>
      </c>
      <c r="C10" s="216">
        <v>4642</v>
      </c>
      <c r="D10" s="216">
        <v>5530</v>
      </c>
      <c r="E10" s="219">
        <v>83.942133815551543</v>
      </c>
      <c r="F10" s="83"/>
      <c r="G10" s="83"/>
      <c r="H10" s="83"/>
      <c r="I10" s="83"/>
      <c r="J10" s="83"/>
      <c r="K10" s="83"/>
      <c r="L10" s="83"/>
    </row>
    <row r="11" spans="1:14" x14ac:dyDescent="0.2">
      <c r="A11" s="71" t="s">
        <v>28</v>
      </c>
      <c r="B11" s="79">
        <v>25276</v>
      </c>
      <c r="C11" s="79">
        <v>36421</v>
      </c>
      <c r="D11" s="217">
        <v>61697</v>
      </c>
      <c r="E11" s="218">
        <v>59.032043697424513</v>
      </c>
      <c r="F11" s="83"/>
      <c r="G11" s="83"/>
      <c r="H11" s="83"/>
      <c r="I11" s="83"/>
      <c r="J11" s="83"/>
      <c r="K11" s="83"/>
      <c r="L11" s="83"/>
    </row>
    <row r="12" spans="1:14" x14ac:dyDescent="0.2">
      <c r="A12" s="74" t="s">
        <v>153</v>
      </c>
      <c r="B12" s="78">
        <v>14942</v>
      </c>
      <c r="C12" s="216">
        <v>4974</v>
      </c>
      <c r="D12" s="216">
        <v>19916</v>
      </c>
      <c r="E12" s="219">
        <v>24.974894557139987</v>
      </c>
      <c r="F12" s="83"/>
      <c r="G12" s="83"/>
      <c r="H12" s="83"/>
      <c r="I12" s="83"/>
      <c r="J12" s="83"/>
      <c r="K12" s="83"/>
      <c r="L12" s="83"/>
    </row>
    <row r="13" spans="1:14" x14ac:dyDescent="0.2">
      <c r="A13" s="74" t="s">
        <v>154</v>
      </c>
      <c r="B13" s="78">
        <v>5883</v>
      </c>
      <c r="C13" s="216">
        <v>24365</v>
      </c>
      <c r="D13" s="216">
        <v>30248</v>
      </c>
      <c r="E13" s="219">
        <v>80.550780216873846</v>
      </c>
      <c r="F13" s="83"/>
      <c r="G13" s="83"/>
      <c r="H13" s="83"/>
      <c r="I13" s="83"/>
      <c r="J13" s="83"/>
      <c r="K13" s="83"/>
      <c r="L13" s="83"/>
    </row>
    <row r="14" spans="1:14" x14ac:dyDescent="0.2">
      <c r="A14" s="74" t="s">
        <v>155</v>
      </c>
      <c r="B14" s="78">
        <v>4451</v>
      </c>
      <c r="C14" s="216">
        <v>7082</v>
      </c>
      <c r="D14" s="216">
        <v>11533</v>
      </c>
      <c r="E14" s="219">
        <v>61.406399028873665</v>
      </c>
      <c r="F14" s="83"/>
      <c r="G14" s="83"/>
      <c r="H14" s="83"/>
      <c r="I14" s="83"/>
      <c r="J14" s="83"/>
      <c r="K14" s="83"/>
      <c r="L14" s="83"/>
    </row>
    <row r="15" spans="1:14" x14ac:dyDescent="0.2">
      <c r="A15" s="71" t="s">
        <v>29</v>
      </c>
      <c r="B15" s="79">
        <v>696</v>
      </c>
      <c r="C15" s="79">
        <v>5398</v>
      </c>
      <c r="D15" s="217">
        <v>6094</v>
      </c>
      <c r="E15" s="218">
        <v>88.578930095175579</v>
      </c>
      <c r="F15" s="83"/>
      <c r="G15" s="83"/>
      <c r="H15" s="83"/>
      <c r="I15" s="83"/>
      <c r="J15" s="83"/>
      <c r="K15" s="83"/>
      <c r="L15" s="83"/>
    </row>
    <row r="16" spans="1:14" x14ac:dyDescent="0.2">
      <c r="A16" s="74" t="s">
        <v>156</v>
      </c>
      <c r="B16" s="78">
        <v>574</v>
      </c>
      <c r="C16" s="216">
        <v>4777</v>
      </c>
      <c r="D16" s="216">
        <v>5351</v>
      </c>
      <c r="E16" s="219">
        <v>89.273033077929355</v>
      </c>
      <c r="F16" s="83"/>
      <c r="G16" s="83"/>
      <c r="H16" s="83"/>
      <c r="I16" s="83"/>
      <c r="J16" s="83"/>
      <c r="K16" s="83"/>
      <c r="L16" s="83"/>
    </row>
    <row r="17" spans="1:13" x14ac:dyDescent="0.2">
      <c r="A17" s="74" t="s">
        <v>157</v>
      </c>
      <c r="B17" s="78">
        <v>2</v>
      </c>
      <c r="C17" s="216">
        <v>11</v>
      </c>
      <c r="D17" s="216">
        <v>13</v>
      </c>
      <c r="E17" s="219">
        <v>84.615384615384613</v>
      </c>
      <c r="F17" s="83"/>
      <c r="G17" s="83"/>
      <c r="H17" s="83"/>
      <c r="I17" s="83"/>
      <c r="J17" s="83"/>
      <c r="K17" s="83"/>
      <c r="L17" s="83"/>
    </row>
    <row r="18" spans="1:13" x14ac:dyDescent="0.2">
      <c r="A18" s="74" t="s">
        <v>158</v>
      </c>
      <c r="B18" s="78">
        <v>50</v>
      </c>
      <c r="C18" s="216">
        <v>365</v>
      </c>
      <c r="D18" s="216">
        <v>415</v>
      </c>
      <c r="E18" s="219">
        <v>87.951807228915669</v>
      </c>
      <c r="F18" s="83"/>
      <c r="G18" s="83"/>
      <c r="H18" s="83"/>
      <c r="I18" s="83"/>
      <c r="J18" s="83"/>
      <c r="K18" s="83"/>
      <c r="L18" s="83"/>
    </row>
    <row r="19" spans="1:13" x14ac:dyDescent="0.2">
      <c r="A19" s="74" t="s">
        <v>159</v>
      </c>
      <c r="B19" s="78">
        <v>70</v>
      </c>
      <c r="C19" s="216">
        <v>245</v>
      </c>
      <c r="D19" s="216">
        <v>315</v>
      </c>
      <c r="E19" s="219">
        <v>77.777777777777771</v>
      </c>
      <c r="F19" s="83"/>
      <c r="G19" s="83"/>
      <c r="H19" s="83"/>
      <c r="I19" s="83"/>
      <c r="J19" s="83"/>
      <c r="K19" s="83"/>
      <c r="L19" s="83"/>
    </row>
    <row r="20" spans="1:13" x14ac:dyDescent="0.2">
      <c r="A20" s="71" t="s">
        <v>30</v>
      </c>
      <c r="B20" s="79">
        <v>2850</v>
      </c>
      <c r="C20" s="79">
        <v>29726</v>
      </c>
      <c r="D20" s="217">
        <v>32576</v>
      </c>
      <c r="E20" s="218">
        <v>91.251496454553831</v>
      </c>
      <c r="F20" s="83"/>
      <c r="G20" s="83"/>
      <c r="H20" s="83"/>
      <c r="I20" s="83"/>
      <c r="J20" s="83"/>
      <c r="K20" s="83"/>
      <c r="L20" s="83"/>
    </row>
    <row r="21" spans="1:13" x14ac:dyDescent="0.2">
      <c r="A21" s="74" t="s">
        <v>160</v>
      </c>
      <c r="B21" s="78">
        <v>60</v>
      </c>
      <c r="C21" s="216">
        <v>198</v>
      </c>
      <c r="D21" s="216">
        <v>258</v>
      </c>
      <c r="E21" s="219">
        <v>76.744186046511629</v>
      </c>
      <c r="F21" s="83"/>
      <c r="G21" s="83"/>
      <c r="H21" s="83"/>
      <c r="I21" s="83"/>
      <c r="J21" s="83"/>
      <c r="K21" s="83"/>
      <c r="L21" s="83"/>
    </row>
    <row r="22" spans="1:13" x14ac:dyDescent="0.2">
      <c r="A22" s="74" t="s">
        <v>161</v>
      </c>
      <c r="B22" s="78">
        <v>86</v>
      </c>
      <c r="C22" s="216">
        <v>255</v>
      </c>
      <c r="D22" s="216">
        <v>341</v>
      </c>
      <c r="E22" s="219">
        <v>74.780058651026394</v>
      </c>
      <c r="F22" s="83"/>
      <c r="G22" s="83"/>
      <c r="H22" s="83"/>
      <c r="I22" s="83"/>
      <c r="J22" s="83"/>
      <c r="K22" s="83"/>
      <c r="L22" s="83"/>
    </row>
    <row r="23" spans="1:13" x14ac:dyDescent="0.2">
      <c r="A23" s="74" t="s">
        <v>162</v>
      </c>
      <c r="B23" s="78">
        <v>1186</v>
      </c>
      <c r="C23" s="216">
        <v>19283</v>
      </c>
      <c r="D23" s="216">
        <v>20469</v>
      </c>
      <c r="E23" s="219">
        <v>94.206155349291649</v>
      </c>
      <c r="F23" s="83"/>
      <c r="G23" s="83"/>
      <c r="H23" s="83"/>
      <c r="I23" s="83"/>
      <c r="J23" s="83"/>
      <c r="K23" s="83"/>
      <c r="L23" s="83"/>
    </row>
    <row r="24" spans="1:13" x14ac:dyDescent="0.2">
      <c r="A24" s="74" t="s">
        <v>163</v>
      </c>
      <c r="B24" s="78">
        <v>53</v>
      </c>
      <c r="C24" s="216">
        <v>770</v>
      </c>
      <c r="D24" s="216">
        <v>823</v>
      </c>
      <c r="E24" s="219">
        <v>93.560145808019442</v>
      </c>
      <c r="F24" s="83"/>
      <c r="G24" s="83"/>
      <c r="H24" s="83"/>
      <c r="I24" s="83"/>
      <c r="J24" s="83"/>
      <c r="K24" s="83"/>
      <c r="L24" s="83"/>
    </row>
    <row r="25" spans="1:13" x14ac:dyDescent="0.2">
      <c r="A25" s="74" t="s">
        <v>164</v>
      </c>
      <c r="B25" s="78">
        <v>7.1034100951620402</v>
      </c>
      <c r="C25" s="216">
        <v>154</v>
      </c>
      <c r="D25" s="216">
        <v>161</v>
      </c>
      <c r="E25" s="219">
        <v>95.652173913043484</v>
      </c>
      <c r="F25" s="83"/>
      <c r="G25" s="83"/>
      <c r="H25" s="83"/>
      <c r="I25" s="83"/>
      <c r="J25" s="83"/>
      <c r="K25" s="83"/>
      <c r="L25" s="83"/>
    </row>
    <row r="26" spans="1:13" x14ac:dyDescent="0.2">
      <c r="A26" s="74" t="s">
        <v>37</v>
      </c>
      <c r="B26" s="78">
        <v>1141.733253982014</v>
      </c>
      <c r="C26" s="216">
        <v>6862</v>
      </c>
      <c r="D26" s="216">
        <v>8004</v>
      </c>
      <c r="E26" s="219">
        <v>85.732133933033481</v>
      </c>
      <c r="F26" s="83"/>
      <c r="G26" s="83"/>
      <c r="H26" s="83"/>
      <c r="I26" s="83"/>
      <c r="J26" s="83"/>
      <c r="K26" s="83"/>
      <c r="L26" s="83"/>
    </row>
    <row r="27" spans="1:13" x14ac:dyDescent="0.2">
      <c r="A27" s="74" t="s">
        <v>165</v>
      </c>
      <c r="B27" s="78">
        <v>315.91356159722255</v>
      </c>
      <c r="C27" s="216">
        <v>2203.8793160934579</v>
      </c>
      <c r="D27" s="216">
        <v>2520</v>
      </c>
      <c r="E27" s="219">
        <v>87.455528416407049</v>
      </c>
      <c r="F27" s="83"/>
      <c r="G27" s="83"/>
      <c r="H27" s="83"/>
      <c r="I27" s="83"/>
      <c r="J27" s="83"/>
      <c r="K27" s="83"/>
      <c r="L27" s="83"/>
    </row>
    <row r="28" spans="1:13" s="238" customFormat="1" x14ac:dyDescent="0.2">
      <c r="A28" s="234" t="s">
        <v>31</v>
      </c>
      <c r="B28" s="235">
        <v>4161</v>
      </c>
      <c r="C28" s="235">
        <v>4045</v>
      </c>
      <c r="D28" s="236">
        <v>8206</v>
      </c>
      <c r="E28" s="237">
        <v>49.293200097489638</v>
      </c>
      <c r="F28" s="83"/>
      <c r="G28" s="83"/>
      <c r="H28" s="83"/>
      <c r="I28" s="83"/>
      <c r="J28" s="83"/>
      <c r="K28" s="83"/>
      <c r="L28" s="83"/>
      <c r="M28" s="83"/>
    </row>
    <row r="29" spans="1:13" s="238" customFormat="1" x14ac:dyDescent="0.2">
      <c r="A29" s="239" t="s">
        <v>40</v>
      </c>
      <c r="B29" s="240">
        <v>2848</v>
      </c>
      <c r="C29" s="241">
        <v>2176</v>
      </c>
      <c r="D29" s="241">
        <v>5024</v>
      </c>
      <c r="E29" s="242">
        <v>43.312101910828027</v>
      </c>
      <c r="F29" s="83"/>
      <c r="G29" s="83"/>
      <c r="H29" s="83"/>
      <c r="I29" s="83"/>
      <c r="J29" s="83"/>
      <c r="K29" s="83"/>
      <c r="L29" s="83"/>
      <c r="M29" s="83"/>
    </row>
    <row r="30" spans="1:13" s="238" customFormat="1" x14ac:dyDescent="0.2">
      <c r="A30" s="239" t="s">
        <v>166</v>
      </c>
      <c r="B30" s="240">
        <v>620</v>
      </c>
      <c r="C30" s="241">
        <v>513</v>
      </c>
      <c r="D30" s="241">
        <v>1133</v>
      </c>
      <c r="E30" s="242">
        <v>45.278022947925862</v>
      </c>
      <c r="F30" s="83"/>
      <c r="G30" s="83"/>
      <c r="H30" s="83"/>
      <c r="I30" s="83"/>
      <c r="J30" s="83"/>
      <c r="K30" s="83"/>
      <c r="L30" s="83"/>
      <c r="M30" s="83"/>
    </row>
    <row r="31" spans="1:13" s="238" customFormat="1" x14ac:dyDescent="0.2">
      <c r="A31" s="239" t="s">
        <v>167</v>
      </c>
      <c r="B31" s="240">
        <v>391</v>
      </c>
      <c r="C31" s="241">
        <v>530</v>
      </c>
      <c r="D31" s="241">
        <v>921</v>
      </c>
      <c r="E31" s="242">
        <v>57.546145494028231</v>
      </c>
      <c r="F31" s="83"/>
      <c r="G31" s="83"/>
      <c r="H31" s="83"/>
      <c r="I31" s="83"/>
      <c r="J31" s="83"/>
      <c r="K31" s="83"/>
      <c r="L31" s="83"/>
      <c r="M31" s="83"/>
    </row>
    <row r="32" spans="1:13" s="238" customFormat="1" x14ac:dyDescent="0.2">
      <c r="A32" s="239" t="s">
        <v>168</v>
      </c>
      <c r="B32" s="240">
        <v>36</v>
      </c>
      <c r="C32" s="241">
        <v>46</v>
      </c>
      <c r="D32" s="241">
        <v>82.07404377030656</v>
      </c>
      <c r="E32" s="242">
        <v>56.046952101855943</v>
      </c>
      <c r="F32" s="83"/>
      <c r="G32" s="83"/>
      <c r="H32" s="83"/>
      <c r="I32" s="83"/>
      <c r="J32" s="83"/>
      <c r="K32" s="83"/>
      <c r="L32" s="83"/>
      <c r="M32" s="83"/>
    </row>
    <row r="33" spans="1:13" s="238" customFormat="1" x14ac:dyDescent="0.2">
      <c r="A33" s="239" t="s">
        <v>169</v>
      </c>
      <c r="B33" s="240">
        <v>155.28021260085154</v>
      </c>
      <c r="C33" s="241">
        <v>306.8024008158925</v>
      </c>
      <c r="D33" s="241">
        <v>462.08261341674404</v>
      </c>
      <c r="E33" s="242">
        <v>66.395573412149332</v>
      </c>
      <c r="F33" s="83"/>
      <c r="G33" s="83"/>
      <c r="H33" s="83"/>
      <c r="I33" s="83"/>
      <c r="J33" s="83"/>
      <c r="K33" s="83"/>
      <c r="L33" s="83"/>
      <c r="M33" s="83"/>
    </row>
    <row r="34" spans="1:13" s="238" customFormat="1" x14ac:dyDescent="0.2">
      <c r="A34" s="239" t="s">
        <v>170</v>
      </c>
      <c r="B34" s="240">
        <v>111</v>
      </c>
      <c r="C34" s="241">
        <v>473</v>
      </c>
      <c r="D34" s="241">
        <v>584</v>
      </c>
      <c r="E34" s="242">
        <v>80.993150684931507</v>
      </c>
      <c r="F34" s="83"/>
      <c r="G34" s="83"/>
      <c r="H34" s="83"/>
      <c r="I34" s="83"/>
      <c r="J34" s="83"/>
      <c r="K34" s="83"/>
      <c r="L34" s="83"/>
      <c r="M34" s="83"/>
    </row>
    <row r="35" spans="1:13" x14ac:dyDescent="0.2">
      <c r="A35" s="71" t="s">
        <v>32</v>
      </c>
      <c r="B35" s="79">
        <v>18630</v>
      </c>
      <c r="C35" s="79">
        <v>224862</v>
      </c>
      <c r="D35" s="217">
        <v>243492</v>
      </c>
      <c r="E35" s="218">
        <v>92.34882460204031</v>
      </c>
      <c r="F35" s="83"/>
      <c r="G35" s="83"/>
      <c r="H35" s="83"/>
      <c r="I35" s="83"/>
      <c r="J35" s="83"/>
      <c r="K35" s="83"/>
      <c r="L35" s="83"/>
      <c r="M35" s="83"/>
    </row>
    <row r="36" spans="1:13" x14ac:dyDescent="0.2">
      <c r="A36" s="74" t="s">
        <v>171</v>
      </c>
      <c r="B36" s="78">
        <v>656</v>
      </c>
      <c r="C36" s="216">
        <v>6572</v>
      </c>
      <c r="D36" s="216">
        <v>7227.7131891207764</v>
      </c>
      <c r="E36" s="219">
        <v>90.927791793014663</v>
      </c>
      <c r="F36" s="83"/>
      <c r="G36" s="83"/>
      <c r="H36" s="83"/>
      <c r="I36" s="83"/>
      <c r="J36" s="83"/>
      <c r="K36" s="83"/>
      <c r="L36" s="83"/>
      <c r="M36" s="83"/>
    </row>
    <row r="37" spans="1:13" x14ac:dyDescent="0.2">
      <c r="A37" s="74" t="s">
        <v>172</v>
      </c>
      <c r="B37" s="78">
        <v>231</v>
      </c>
      <c r="C37" s="216">
        <v>3195</v>
      </c>
      <c r="D37" s="216">
        <v>3426.2989241155537</v>
      </c>
      <c r="E37" s="219">
        <v>93.249306927437459</v>
      </c>
      <c r="F37" s="83"/>
      <c r="G37" s="83"/>
      <c r="H37" s="83"/>
      <c r="I37" s="83"/>
      <c r="J37" s="83"/>
      <c r="K37" s="83"/>
      <c r="L37" s="83"/>
    </row>
    <row r="38" spans="1:13" x14ac:dyDescent="0.2">
      <c r="A38" s="74" t="s">
        <v>173</v>
      </c>
      <c r="B38" s="78">
        <v>4035</v>
      </c>
      <c r="C38" s="216">
        <v>42693</v>
      </c>
      <c r="D38" s="216">
        <v>46727.718034883481</v>
      </c>
      <c r="E38" s="219">
        <v>91.365471705955215</v>
      </c>
      <c r="F38" s="83"/>
      <c r="G38" s="83"/>
      <c r="H38" s="83"/>
      <c r="I38" s="83"/>
      <c r="J38" s="83"/>
      <c r="K38" s="83"/>
      <c r="L38" s="83"/>
    </row>
    <row r="39" spans="1:13" x14ac:dyDescent="0.2">
      <c r="A39" s="74" t="s">
        <v>174</v>
      </c>
      <c r="B39" s="78">
        <v>2.00876119626141</v>
      </c>
      <c r="C39" s="216">
        <v>62.117588791302722</v>
      </c>
      <c r="D39" s="216">
        <v>64.126349987564126</v>
      </c>
      <c r="E39" s="219">
        <v>96.867494880574128</v>
      </c>
      <c r="F39" s="83"/>
      <c r="G39" s="83"/>
      <c r="H39" s="83"/>
      <c r="I39" s="83"/>
      <c r="J39" s="83"/>
      <c r="K39" s="83"/>
      <c r="L39" s="83"/>
    </row>
    <row r="40" spans="1:13" x14ac:dyDescent="0.2">
      <c r="A40" s="74" t="s">
        <v>175</v>
      </c>
      <c r="B40" s="78">
        <v>405.68612251078304</v>
      </c>
      <c r="C40" s="216">
        <v>702</v>
      </c>
      <c r="D40" s="216">
        <v>1108.456170612717</v>
      </c>
      <c r="E40" s="219">
        <v>63.331326813937821</v>
      </c>
      <c r="F40" s="83"/>
      <c r="G40" s="83"/>
      <c r="H40" s="83"/>
      <c r="I40" s="83"/>
      <c r="J40" s="83"/>
      <c r="K40" s="83"/>
      <c r="L40" s="83"/>
    </row>
    <row r="41" spans="1:13" x14ac:dyDescent="0.2">
      <c r="A41" s="74" t="s">
        <v>176</v>
      </c>
      <c r="B41" s="78">
        <v>320</v>
      </c>
      <c r="C41" s="216">
        <v>2492</v>
      </c>
      <c r="D41" s="216">
        <v>2812.4930634813868</v>
      </c>
      <c r="E41" s="219">
        <v>88.604662971695618</v>
      </c>
      <c r="F41" s="83"/>
      <c r="G41" s="83"/>
      <c r="H41" s="83"/>
      <c r="I41" s="83"/>
      <c r="J41" s="83"/>
      <c r="K41" s="83"/>
      <c r="L41" s="83"/>
    </row>
    <row r="42" spans="1:13" x14ac:dyDescent="0.2">
      <c r="A42" s="74" t="s">
        <v>177</v>
      </c>
      <c r="B42" s="78">
        <v>79</v>
      </c>
      <c r="C42" s="216">
        <v>155</v>
      </c>
      <c r="D42" s="216">
        <v>234</v>
      </c>
      <c r="E42" s="219">
        <v>66.239316239316238</v>
      </c>
      <c r="F42" s="83"/>
      <c r="G42" s="83"/>
      <c r="H42" s="83"/>
      <c r="I42" s="83"/>
      <c r="J42" s="83"/>
      <c r="K42" s="83"/>
      <c r="L42" s="83"/>
    </row>
    <row r="43" spans="1:13" x14ac:dyDescent="0.2">
      <c r="A43" s="74" t="s">
        <v>178</v>
      </c>
      <c r="B43" s="78">
        <v>163</v>
      </c>
      <c r="C43" s="216">
        <v>1772.3786790148636</v>
      </c>
      <c r="D43" s="216">
        <v>1934.5279104637491</v>
      </c>
      <c r="E43" s="219">
        <v>91.61814980430988</v>
      </c>
      <c r="F43" s="83"/>
      <c r="G43" s="83"/>
      <c r="H43" s="83"/>
      <c r="I43" s="83"/>
      <c r="J43" s="83"/>
      <c r="K43" s="83"/>
      <c r="L43" s="83"/>
    </row>
    <row r="44" spans="1:13" x14ac:dyDescent="0.2">
      <c r="A44" s="74" t="s">
        <v>179</v>
      </c>
      <c r="B44" s="78">
        <v>194.82697163214181</v>
      </c>
      <c r="C44" s="216">
        <v>200</v>
      </c>
      <c r="D44" s="216">
        <v>395</v>
      </c>
      <c r="E44" s="219">
        <v>50.632911392405063</v>
      </c>
      <c r="F44" s="83"/>
      <c r="G44" s="83"/>
      <c r="H44" s="83"/>
      <c r="I44" s="83"/>
      <c r="J44" s="83"/>
      <c r="K44" s="83"/>
      <c r="L44" s="83"/>
    </row>
    <row r="45" spans="1:13" x14ac:dyDescent="0.2">
      <c r="A45" s="74" t="s">
        <v>180</v>
      </c>
      <c r="B45" s="78">
        <v>34.707553018745251</v>
      </c>
      <c r="C45" s="216">
        <v>983</v>
      </c>
      <c r="D45" s="216">
        <v>1018</v>
      </c>
      <c r="E45" s="219">
        <v>96.561886051080549</v>
      </c>
      <c r="F45" s="83"/>
      <c r="G45" s="83"/>
      <c r="H45" s="83"/>
      <c r="I45" s="83"/>
      <c r="J45" s="83"/>
      <c r="K45" s="83"/>
      <c r="L45" s="83"/>
    </row>
    <row r="46" spans="1:13" x14ac:dyDescent="0.2">
      <c r="A46" s="74" t="s">
        <v>181</v>
      </c>
      <c r="B46" s="78">
        <v>9995</v>
      </c>
      <c r="C46" s="216">
        <v>130861</v>
      </c>
      <c r="D46" s="216">
        <v>140856</v>
      </c>
      <c r="E46" s="219">
        <v>92.904100641790194</v>
      </c>
      <c r="F46" s="83"/>
      <c r="G46" s="83"/>
      <c r="H46" s="83"/>
      <c r="I46" s="83"/>
      <c r="J46" s="83"/>
      <c r="K46" s="83"/>
      <c r="L46" s="83"/>
    </row>
    <row r="47" spans="1:13" x14ac:dyDescent="0.2">
      <c r="A47" s="74" t="s">
        <v>182</v>
      </c>
      <c r="B47" s="78">
        <v>1751</v>
      </c>
      <c r="C47" s="216">
        <v>25133</v>
      </c>
      <c r="D47" s="216">
        <v>26884</v>
      </c>
      <c r="E47" s="219">
        <v>93.486832316619555</v>
      </c>
      <c r="F47" s="83"/>
      <c r="G47" s="83"/>
      <c r="H47" s="83"/>
      <c r="I47" s="83"/>
      <c r="J47" s="83"/>
      <c r="K47" s="83"/>
      <c r="L47" s="83"/>
    </row>
    <row r="48" spans="1:13" x14ac:dyDescent="0.2">
      <c r="A48" s="74" t="s">
        <v>183</v>
      </c>
      <c r="B48" s="78">
        <v>762</v>
      </c>
      <c r="C48" s="216">
        <v>10042.482526325952</v>
      </c>
      <c r="D48" s="216">
        <v>10803.718447673024</v>
      </c>
      <c r="E48" s="219">
        <v>92.953945208457071</v>
      </c>
      <c r="F48" s="83"/>
      <c r="G48" s="83"/>
      <c r="H48" s="83"/>
      <c r="I48" s="83"/>
      <c r="J48" s="83"/>
      <c r="K48" s="83"/>
      <c r="L48" s="83"/>
    </row>
    <row r="49" spans="1:14" x14ac:dyDescent="0.2">
      <c r="A49" s="71" t="s">
        <v>33</v>
      </c>
      <c r="B49" s="79">
        <v>6558</v>
      </c>
      <c r="C49" s="217">
        <v>113045.16357651367</v>
      </c>
      <c r="D49" s="217">
        <v>119603</v>
      </c>
      <c r="E49" s="218">
        <v>94.516996711214333</v>
      </c>
      <c r="F49" s="83"/>
      <c r="G49" s="83"/>
      <c r="H49" s="83"/>
      <c r="I49" s="83"/>
      <c r="J49" s="83"/>
      <c r="K49" s="83"/>
      <c r="L49" s="83"/>
    </row>
    <row r="50" spans="1:14" x14ac:dyDescent="0.2">
      <c r="A50" s="75" t="s">
        <v>83</v>
      </c>
      <c r="B50" s="79">
        <f>B49+B35+B28+B20+B15+B11+B5</f>
        <v>63380</v>
      </c>
      <c r="C50" s="79">
        <f t="shared" ref="C50:D50" si="0">C49+C35+C28+C20+C15+C11+C5</f>
        <v>442916.16357651365</v>
      </c>
      <c r="D50" s="79">
        <f t="shared" si="0"/>
        <v>506296</v>
      </c>
      <c r="E50" s="218">
        <v>87.481703358429314</v>
      </c>
      <c r="F50" s="83"/>
      <c r="G50" s="83"/>
      <c r="H50" s="83"/>
      <c r="I50" s="83"/>
      <c r="J50" s="83"/>
      <c r="K50" s="83"/>
      <c r="L50" s="83"/>
    </row>
    <row r="51" spans="1:14" x14ac:dyDescent="0.2">
      <c r="A51" s="4" t="s">
        <v>12</v>
      </c>
      <c r="B51" s="78">
        <v>189.24443816316517</v>
      </c>
      <c r="C51" s="216">
        <v>1449.029491868431</v>
      </c>
      <c r="D51" s="216">
        <v>1638.2739300315964</v>
      </c>
      <c r="E51" s="219">
        <v>88.448547297611242</v>
      </c>
      <c r="F51" s="83"/>
      <c r="G51" s="83"/>
      <c r="H51" s="83"/>
      <c r="I51" s="83"/>
      <c r="J51" s="83"/>
      <c r="K51" s="83"/>
      <c r="L51" s="83"/>
    </row>
    <row r="52" spans="1:14" x14ac:dyDescent="0.2">
      <c r="A52" s="71" t="s">
        <v>13</v>
      </c>
      <c r="B52" s="79">
        <f>B50+B51</f>
        <v>63569.244438163165</v>
      </c>
      <c r="C52" s="79">
        <f t="shared" ref="C52:D52" si="1">C50+C51</f>
        <v>444365.1930683821</v>
      </c>
      <c r="D52" s="79">
        <f t="shared" si="1"/>
        <v>507934.27393003157</v>
      </c>
      <c r="E52" s="218">
        <v>87.484815973297714</v>
      </c>
      <c r="F52" s="83"/>
      <c r="G52" s="83"/>
      <c r="H52" s="83"/>
      <c r="I52" s="83"/>
      <c r="J52" s="83"/>
      <c r="K52" s="83"/>
      <c r="L52" s="83"/>
    </row>
    <row r="53" spans="1:14" x14ac:dyDescent="0.2">
      <c r="A53" s="200" t="s">
        <v>113</v>
      </c>
      <c r="B53" s="49"/>
      <c r="C53" s="50"/>
      <c r="D53" s="51"/>
    </row>
    <row r="54" spans="1:14" x14ac:dyDescent="0.2">
      <c r="A54" s="200" t="s">
        <v>184</v>
      </c>
      <c r="B54" s="49"/>
      <c r="C54" s="50"/>
      <c r="D54" s="51"/>
    </row>
    <row r="55" spans="1:14" x14ac:dyDescent="0.2">
      <c r="A55" s="200"/>
      <c r="B55" s="49"/>
      <c r="C55" s="50"/>
      <c r="D55" s="51"/>
    </row>
    <row r="56" spans="1:14" ht="15" customHeight="1" x14ac:dyDescent="0.2">
      <c r="A56" s="254" t="s">
        <v>24</v>
      </c>
      <c r="B56" s="254"/>
      <c r="C56" s="254"/>
      <c r="D56" s="254"/>
      <c r="E56" s="254"/>
      <c r="F56" s="69"/>
      <c r="G56" s="69"/>
      <c r="H56" s="69"/>
      <c r="I56" s="69"/>
      <c r="J56" s="69"/>
      <c r="K56" s="69"/>
      <c r="L56" s="69"/>
      <c r="M56" s="69"/>
      <c r="N56" s="68"/>
    </row>
    <row r="57" spans="1:14" ht="22.5" x14ac:dyDescent="0.2">
      <c r="A57" s="71" t="s">
        <v>88</v>
      </c>
      <c r="B57" s="72" t="s">
        <v>7</v>
      </c>
      <c r="C57" s="72" t="s">
        <v>6</v>
      </c>
      <c r="D57" s="72" t="s">
        <v>17</v>
      </c>
      <c r="E57" s="72" t="s">
        <v>5</v>
      </c>
    </row>
    <row r="58" spans="1:14" x14ac:dyDescent="0.2">
      <c r="A58" s="71" t="s">
        <v>152</v>
      </c>
      <c r="B58" s="79">
        <f>B59+B60+B61+B62+B63</f>
        <v>1961</v>
      </c>
      <c r="C58" s="79">
        <f>C59+C60+C61+C62+C63</f>
        <v>11110</v>
      </c>
      <c r="D58" s="79">
        <v>13071</v>
      </c>
      <c r="E58" s="218">
        <f>(C58*100)/D58</f>
        <v>84.997322316578689</v>
      </c>
      <c r="G58" s="83"/>
      <c r="H58" s="83"/>
    </row>
    <row r="59" spans="1:14" x14ac:dyDescent="0.2">
      <c r="A59" s="74" t="s">
        <v>147</v>
      </c>
      <c r="B59" s="78">
        <v>668</v>
      </c>
      <c r="C59" s="216">
        <v>1242</v>
      </c>
      <c r="D59" s="216">
        <v>1910</v>
      </c>
      <c r="E59" s="219">
        <f t="shared" ref="E59:E105" si="2">(C59*100)/D59</f>
        <v>65.026178010471199</v>
      </c>
    </row>
    <row r="60" spans="1:14" x14ac:dyDescent="0.2">
      <c r="A60" s="74" t="s">
        <v>148</v>
      </c>
      <c r="B60" s="78">
        <v>8</v>
      </c>
      <c r="C60" s="216">
        <v>6</v>
      </c>
      <c r="D60" s="216">
        <v>14</v>
      </c>
      <c r="E60" s="219">
        <f t="shared" si="2"/>
        <v>42.857142857142854</v>
      </c>
    </row>
    <row r="61" spans="1:14" x14ac:dyDescent="0.2">
      <c r="A61" s="74" t="s">
        <v>149</v>
      </c>
      <c r="B61" s="78">
        <v>292</v>
      </c>
      <c r="C61" s="216">
        <v>863</v>
      </c>
      <c r="D61" s="216">
        <v>1155</v>
      </c>
      <c r="E61" s="219">
        <f t="shared" si="2"/>
        <v>74.718614718614717</v>
      </c>
    </row>
    <row r="62" spans="1:14" ht="22.5" x14ac:dyDescent="0.2">
      <c r="A62" s="74" t="s">
        <v>150</v>
      </c>
      <c r="B62" s="78">
        <v>613</v>
      </c>
      <c r="C62" s="216">
        <v>7239</v>
      </c>
      <c r="D62" s="216">
        <v>7852</v>
      </c>
      <c r="E62" s="219">
        <f t="shared" si="2"/>
        <v>92.193071828833425</v>
      </c>
    </row>
    <row r="63" spans="1:14" x14ac:dyDescent="0.2">
      <c r="A63" s="74" t="s">
        <v>151</v>
      </c>
      <c r="B63" s="78">
        <v>380</v>
      </c>
      <c r="C63" s="216">
        <v>1760</v>
      </c>
      <c r="D63" s="216">
        <v>2140</v>
      </c>
      <c r="E63" s="219">
        <f t="shared" si="2"/>
        <v>82.242990654205613</v>
      </c>
    </row>
    <row r="64" spans="1:14" x14ac:dyDescent="0.2">
      <c r="A64" s="71" t="s">
        <v>28</v>
      </c>
      <c r="B64" s="79">
        <f>B65+B66+B67</f>
        <v>12014</v>
      </c>
      <c r="C64" s="79">
        <f>C65+C66+C67</f>
        <v>15339</v>
      </c>
      <c r="D64" s="79">
        <v>27353</v>
      </c>
      <c r="E64" s="218">
        <f t="shared" si="2"/>
        <v>56.077943918400173</v>
      </c>
      <c r="G64" s="83"/>
      <c r="H64" s="83"/>
    </row>
    <row r="65" spans="1:8" x14ac:dyDescent="0.2">
      <c r="A65" s="74" t="s">
        <v>153</v>
      </c>
      <c r="B65" s="78">
        <v>7901</v>
      </c>
      <c r="C65" s="216">
        <v>3006</v>
      </c>
      <c r="D65" s="216">
        <v>10907</v>
      </c>
      <c r="E65" s="219">
        <f t="shared" si="2"/>
        <v>27.560282387457598</v>
      </c>
    </row>
    <row r="66" spans="1:8" x14ac:dyDescent="0.2">
      <c r="A66" s="74" t="s">
        <v>154</v>
      </c>
      <c r="B66" s="78">
        <v>2597</v>
      </c>
      <c r="C66" s="216">
        <v>9904</v>
      </c>
      <c r="D66" s="216">
        <v>12501</v>
      </c>
      <c r="E66" s="219">
        <f t="shared" si="2"/>
        <v>79.22566194704423</v>
      </c>
    </row>
    <row r="67" spans="1:8" x14ac:dyDescent="0.2">
      <c r="A67" s="74" t="s">
        <v>155</v>
      </c>
      <c r="B67" s="78">
        <v>1516</v>
      </c>
      <c r="C67" s="216">
        <v>2429</v>
      </c>
      <c r="D67" s="216">
        <v>3945</v>
      </c>
      <c r="E67" s="219">
        <f t="shared" si="2"/>
        <v>61.571609632446133</v>
      </c>
    </row>
    <row r="68" spans="1:8" x14ac:dyDescent="0.2">
      <c r="A68" s="71" t="s">
        <v>29</v>
      </c>
      <c r="B68" s="79">
        <f>B69+B70+B71+B72</f>
        <v>330</v>
      </c>
      <c r="C68" s="79">
        <f>C69+C70+C71+C72</f>
        <v>2880</v>
      </c>
      <c r="D68" s="79">
        <v>3210</v>
      </c>
      <c r="E68" s="218">
        <f t="shared" si="2"/>
        <v>89.719626168224295</v>
      </c>
      <c r="G68" s="83"/>
      <c r="H68" s="83"/>
    </row>
    <row r="69" spans="1:8" x14ac:dyDescent="0.2">
      <c r="A69" s="74" t="s">
        <v>156</v>
      </c>
      <c r="B69" s="78">
        <v>287</v>
      </c>
      <c r="C69" s="216">
        <v>2572</v>
      </c>
      <c r="D69" s="216">
        <v>2859</v>
      </c>
      <c r="E69" s="219">
        <f t="shared" si="2"/>
        <v>89.961525008744317</v>
      </c>
    </row>
    <row r="70" spans="1:8" x14ac:dyDescent="0.2">
      <c r="A70" s="74" t="s">
        <v>157</v>
      </c>
      <c r="B70" s="78">
        <v>2</v>
      </c>
      <c r="C70" s="216">
        <v>8</v>
      </c>
      <c r="D70" s="216">
        <v>10</v>
      </c>
      <c r="E70" s="219">
        <f t="shared" si="2"/>
        <v>80</v>
      </c>
    </row>
    <row r="71" spans="1:8" x14ac:dyDescent="0.2">
      <c r="A71" s="74" t="s">
        <v>158</v>
      </c>
      <c r="B71" s="78">
        <v>24</v>
      </c>
      <c r="C71" s="216">
        <v>212</v>
      </c>
      <c r="D71" s="216">
        <v>236</v>
      </c>
      <c r="E71" s="219">
        <f t="shared" si="2"/>
        <v>89.830508474576277</v>
      </c>
    </row>
    <row r="72" spans="1:8" x14ac:dyDescent="0.2">
      <c r="A72" s="74" t="s">
        <v>159</v>
      </c>
      <c r="B72" s="78">
        <v>17</v>
      </c>
      <c r="C72" s="216">
        <v>88</v>
      </c>
      <c r="D72" s="216">
        <v>105</v>
      </c>
      <c r="E72" s="219">
        <f t="shared" si="2"/>
        <v>83.80952380952381</v>
      </c>
    </row>
    <row r="73" spans="1:8" x14ac:dyDescent="0.2">
      <c r="A73" s="71" t="s">
        <v>30</v>
      </c>
      <c r="B73" s="79">
        <f>B74+B75+B76+B77+B78+B79+B80</f>
        <v>994</v>
      </c>
      <c r="C73" s="79">
        <f>C74+C75+C76+C77+C78+C79+C80</f>
        <v>9351</v>
      </c>
      <c r="D73" s="79">
        <v>10345</v>
      </c>
      <c r="E73" s="218">
        <f t="shared" si="2"/>
        <v>90.391493475108746</v>
      </c>
      <c r="G73" s="83"/>
      <c r="H73" s="83"/>
    </row>
    <row r="74" spans="1:8" x14ac:dyDescent="0.2">
      <c r="A74" s="74" t="s">
        <v>160</v>
      </c>
      <c r="B74" s="78">
        <v>35</v>
      </c>
      <c r="C74" s="216">
        <v>108</v>
      </c>
      <c r="D74" s="216">
        <v>143</v>
      </c>
      <c r="E74" s="219">
        <f t="shared" si="2"/>
        <v>75.52447552447552</v>
      </c>
    </row>
    <row r="75" spans="1:8" x14ac:dyDescent="0.2">
      <c r="A75" s="74" t="s">
        <v>161</v>
      </c>
      <c r="B75" s="78">
        <v>45</v>
      </c>
      <c r="C75" s="216">
        <v>127</v>
      </c>
      <c r="D75" s="216">
        <v>172</v>
      </c>
      <c r="E75" s="219">
        <f t="shared" si="2"/>
        <v>73.837209302325576</v>
      </c>
    </row>
    <row r="76" spans="1:8" x14ac:dyDescent="0.2">
      <c r="A76" s="74" t="s">
        <v>162</v>
      </c>
      <c r="B76" s="78">
        <v>344</v>
      </c>
      <c r="C76" s="216">
        <v>4959</v>
      </c>
      <c r="D76" s="216">
        <v>5303</v>
      </c>
      <c r="E76" s="219">
        <f t="shared" si="2"/>
        <v>93.513105789175938</v>
      </c>
    </row>
    <row r="77" spans="1:8" x14ac:dyDescent="0.2">
      <c r="A77" s="74" t="s">
        <v>163</v>
      </c>
      <c r="B77" s="78">
        <v>21</v>
      </c>
      <c r="C77" s="216">
        <v>387</v>
      </c>
      <c r="D77" s="216">
        <v>408</v>
      </c>
      <c r="E77" s="219">
        <f t="shared" si="2"/>
        <v>94.852941176470594</v>
      </c>
    </row>
    <row r="78" spans="1:8" x14ac:dyDescent="0.2">
      <c r="A78" s="74" t="s">
        <v>164</v>
      </c>
      <c r="B78" s="78">
        <v>5</v>
      </c>
      <c r="C78" s="216">
        <v>66</v>
      </c>
      <c r="D78" s="216">
        <v>71</v>
      </c>
      <c r="E78" s="219">
        <f t="shared" si="2"/>
        <v>92.957746478873233</v>
      </c>
    </row>
    <row r="79" spans="1:8" x14ac:dyDescent="0.2">
      <c r="A79" s="74" t="s">
        <v>37</v>
      </c>
      <c r="B79" s="78">
        <v>429</v>
      </c>
      <c r="C79" s="216">
        <v>2851</v>
      </c>
      <c r="D79" s="216">
        <v>3280</v>
      </c>
      <c r="E79" s="219">
        <f t="shared" si="2"/>
        <v>86.920731707317074</v>
      </c>
    </row>
    <row r="80" spans="1:8" x14ac:dyDescent="0.2">
      <c r="A80" s="74" t="s">
        <v>165</v>
      </c>
      <c r="B80" s="78">
        <v>115</v>
      </c>
      <c r="C80" s="216">
        <v>853</v>
      </c>
      <c r="D80" s="216">
        <v>968</v>
      </c>
      <c r="E80" s="219">
        <f t="shared" si="2"/>
        <v>88.119834710743802</v>
      </c>
    </row>
    <row r="81" spans="1:8" x14ac:dyDescent="0.2">
      <c r="A81" s="71" t="s">
        <v>31</v>
      </c>
      <c r="B81" s="79">
        <f>B82+B83+B84+B85+B86+B87</f>
        <v>1787</v>
      </c>
      <c r="C81" s="79">
        <f>C82+C83+C84+C85+C86+C87</f>
        <v>1677</v>
      </c>
      <c r="D81" s="79">
        <v>3464</v>
      </c>
      <c r="E81" s="218">
        <f t="shared" si="2"/>
        <v>48.412240184757508</v>
      </c>
      <c r="G81" s="83"/>
      <c r="H81" s="83"/>
    </row>
    <row r="82" spans="1:8" x14ac:dyDescent="0.2">
      <c r="A82" s="74" t="s">
        <v>40</v>
      </c>
      <c r="B82" s="78">
        <v>1037</v>
      </c>
      <c r="C82" s="216">
        <v>672</v>
      </c>
      <c r="D82" s="216">
        <v>1709</v>
      </c>
      <c r="E82" s="219">
        <f t="shared" si="2"/>
        <v>39.321240491515503</v>
      </c>
    </row>
    <row r="83" spans="1:8" x14ac:dyDescent="0.2">
      <c r="A83" s="74" t="s">
        <v>166</v>
      </c>
      <c r="B83" s="78">
        <v>360</v>
      </c>
      <c r="C83" s="216">
        <v>296</v>
      </c>
      <c r="D83" s="216">
        <v>656</v>
      </c>
      <c r="E83" s="219">
        <f t="shared" si="2"/>
        <v>45.121951219512198</v>
      </c>
    </row>
    <row r="84" spans="1:8" x14ac:dyDescent="0.2">
      <c r="A84" s="74" t="s">
        <v>167</v>
      </c>
      <c r="B84" s="78">
        <v>217</v>
      </c>
      <c r="C84" s="216">
        <v>279</v>
      </c>
      <c r="D84" s="216">
        <v>496</v>
      </c>
      <c r="E84" s="219">
        <f t="shared" si="2"/>
        <v>56.25</v>
      </c>
    </row>
    <row r="85" spans="1:8" x14ac:dyDescent="0.2">
      <c r="A85" s="74" t="s">
        <v>168</v>
      </c>
      <c r="B85" s="78">
        <v>19</v>
      </c>
      <c r="C85" s="216">
        <v>16</v>
      </c>
      <c r="D85" s="216">
        <v>35</v>
      </c>
      <c r="E85" s="219">
        <f t="shared" si="2"/>
        <v>45.714285714285715</v>
      </c>
    </row>
    <row r="86" spans="1:8" x14ac:dyDescent="0.2">
      <c r="A86" s="74" t="s">
        <v>169</v>
      </c>
      <c r="B86" s="78">
        <v>87</v>
      </c>
      <c r="C86" s="216">
        <v>160</v>
      </c>
      <c r="D86" s="216">
        <v>247</v>
      </c>
      <c r="E86" s="219">
        <f t="shared" si="2"/>
        <v>64.777327935222672</v>
      </c>
    </row>
    <row r="87" spans="1:8" x14ac:dyDescent="0.2">
      <c r="A87" s="74" t="s">
        <v>170</v>
      </c>
      <c r="B87" s="78">
        <v>67</v>
      </c>
      <c r="C87" s="216">
        <v>254</v>
      </c>
      <c r="D87" s="216">
        <v>321</v>
      </c>
      <c r="E87" s="219">
        <f t="shared" si="2"/>
        <v>79.127725856697822</v>
      </c>
    </row>
    <row r="88" spans="1:8" x14ac:dyDescent="0.2">
      <c r="A88" s="71" t="s">
        <v>32</v>
      </c>
      <c r="B88" s="79">
        <f>B89+B90+B91+B92+B93+B94+B95+B96+B97+B98+B99+B100+B101</f>
        <v>8510</v>
      </c>
      <c r="C88" s="79">
        <f>C89+C90+C91+C92+C93+C94+C95+C96+C97+C98+C99+C100+C101</f>
        <v>111683</v>
      </c>
      <c r="D88" s="79">
        <v>120193</v>
      </c>
      <c r="E88" s="218">
        <f t="shared" si="2"/>
        <v>92.919720782408291</v>
      </c>
      <c r="G88" s="83"/>
      <c r="H88" s="83"/>
    </row>
    <row r="89" spans="1:8" x14ac:dyDescent="0.2">
      <c r="A89" s="74" t="s">
        <v>171</v>
      </c>
      <c r="B89" s="78">
        <v>298</v>
      </c>
      <c r="C89" s="216">
        <v>2657</v>
      </c>
      <c r="D89" s="216">
        <v>2955</v>
      </c>
      <c r="E89" s="219">
        <f t="shared" si="2"/>
        <v>89.915397631133672</v>
      </c>
    </row>
    <row r="90" spans="1:8" x14ac:dyDescent="0.2">
      <c r="A90" s="74" t="s">
        <v>172</v>
      </c>
      <c r="B90" s="78">
        <v>54</v>
      </c>
      <c r="C90" s="216">
        <v>960</v>
      </c>
      <c r="D90" s="216">
        <v>1014</v>
      </c>
      <c r="E90" s="219">
        <f t="shared" si="2"/>
        <v>94.674556213017752</v>
      </c>
    </row>
    <row r="91" spans="1:8" x14ac:dyDescent="0.2">
      <c r="A91" s="74" t="s">
        <v>173</v>
      </c>
      <c r="B91" s="78">
        <v>1610</v>
      </c>
      <c r="C91" s="216">
        <v>20412</v>
      </c>
      <c r="D91" s="216">
        <v>22022</v>
      </c>
      <c r="E91" s="219">
        <f t="shared" si="2"/>
        <v>92.689129052765423</v>
      </c>
    </row>
    <row r="92" spans="1:8" x14ac:dyDescent="0.2">
      <c r="A92" s="74" t="s">
        <v>174</v>
      </c>
      <c r="B92" s="78">
        <v>0</v>
      </c>
      <c r="C92" s="216">
        <v>14</v>
      </c>
      <c r="D92" s="216">
        <v>14</v>
      </c>
      <c r="E92" s="219">
        <f t="shared" si="2"/>
        <v>100</v>
      </c>
    </row>
    <row r="93" spans="1:8" x14ac:dyDescent="0.2">
      <c r="A93" s="74" t="s">
        <v>175</v>
      </c>
      <c r="B93" s="78">
        <v>198</v>
      </c>
      <c r="C93" s="216">
        <v>320</v>
      </c>
      <c r="D93" s="216">
        <v>518</v>
      </c>
      <c r="E93" s="219">
        <f t="shared" si="2"/>
        <v>61.776061776061773</v>
      </c>
    </row>
    <row r="94" spans="1:8" x14ac:dyDescent="0.2">
      <c r="A94" s="74" t="s">
        <v>176</v>
      </c>
      <c r="B94" s="78">
        <v>123</v>
      </c>
      <c r="C94" s="216">
        <v>1058</v>
      </c>
      <c r="D94" s="216">
        <v>1181</v>
      </c>
      <c r="E94" s="219">
        <f t="shared" si="2"/>
        <v>89.585097375105846</v>
      </c>
    </row>
    <row r="95" spans="1:8" x14ac:dyDescent="0.2">
      <c r="A95" s="74" t="s">
        <v>177</v>
      </c>
      <c r="B95" s="78">
        <v>49</v>
      </c>
      <c r="C95" s="216">
        <v>83</v>
      </c>
      <c r="D95" s="216">
        <v>132</v>
      </c>
      <c r="E95" s="219">
        <f t="shared" si="2"/>
        <v>62.878787878787875</v>
      </c>
    </row>
    <row r="96" spans="1:8" x14ac:dyDescent="0.2">
      <c r="A96" s="74" t="s">
        <v>178</v>
      </c>
      <c r="B96" s="78">
        <v>41</v>
      </c>
      <c r="C96" s="216">
        <v>499</v>
      </c>
      <c r="D96" s="216">
        <v>540</v>
      </c>
      <c r="E96" s="219">
        <f t="shared" si="2"/>
        <v>92.407407407407405</v>
      </c>
    </row>
    <row r="97" spans="1:8" x14ac:dyDescent="0.2">
      <c r="A97" s="74" t="s">
        <v>179</v>
      </c>
      <c r="B97" s="78">
        <v>111</v>
      </c>
      <c r="C97" s="216">
        <v>98</v>
      </c>
      <c r="D97" s="216">
        <v>209</v>
      </c>
      <c r="E97" s="219">
        <f t="shared" si="2"/>
        <v>46.889952153110045</v>
      </c>
    </row>
    <row r="98" spans="1:8" x14ac:dyDescent="0.2">
      <c r="A98" s="74" t="s">
        <v>180</v>
      </c>
      <c r="B98" s="78">
        <v>22</v>
      </c>
      <c r="C98" s="216">
        <v>665</v>
      </c>
      <c r="D98" s="216">
        <v>687</v>
      </c>
      <c r="E98" s="219">
        <f t="shared" si="2"/>
        <v>96.797671033478892</v>
      </c>
    </row>
    <row r="99" spans="1:8" x14ac:dyDescent="0.2">
      <c r="A99" s="74" t="s">
        <v>181</v>
      </c>
      <c r="B99" s="78">
        <v>4928</v>
      </c>
      <c r="C99" s="216">
        <v>69897</v>
      </c>
      <c r="D99" s="216">
        <v>74825</v>
      </c>
      <c r="E99" s="219">
        <f t="shared" si="2"/>
        <v>93.413965920481118</v>
      </c>
    </row>
    <row r="100" spans="1:8" x14ac:dyDescent="0.2">
      <c r="A100" s="74" t="s">
        <v>182</v>
      </c>
      <c r="B100" s="78">
        <v>792</v>
      </c>
      <c r="C100" s="216">
        <v>11966</v>
      </c>
      <c r="D100" s="216">
        <v>12758</v>
      </c>
      <c r="E100" s="219">
        <f t="shared" si="2"/>
        <v>93.792130427966768</v>
      </c>
    </row>
    <row r="101" spans="1:8" x14ac:dyDescent="0.2">
      <c r="A101" s="74" t="s">
        <v>183</v>
      </c>
      <c r="B101" s="78">
        <v>284</v>
      </c>
      <c r="C101" s="216">
        <v>3054</v>
      </c>
      <c r="D101" s="216">
        <v>3338</v>
      </c>
      <c r="E101" s="219">
        <f t="shared" si="2"/>
        <v>91.491911324146201</v>
      </c>
    </row>
    <row r="102" spans="1:8" x14ac:dyDescent="0.2">
      <c r="A102" s="71" t="s">
        <v>33</v>
      </c>
      <c r="B102" s="79">
        <v>3530</v>
      </c>
      <c r="C102" s="217">
        <v>56931</v>
      </c>
      <c r="D102" s="217">
        <v>60461</v>
      </c>
      <c r="E102" s="218">
        <f t="shared" si="2"/>
        <v>94.161525611551241</v>
      </c>
    </row>
    <row r="103" spans="1:8" x14ac:dyDescent="0.2">
      <c r="A103" s="75" t="s">
        <v>83</v>
      </c>
      <c r="B103" s="79">
        <f>B102+B88+B81+B73+B68+B64+B58</f>
        <v>29126</v>
      </c>
      <c r="C103" s="79">
        <f t="shared" ref="C103" si="3">C102+C88+C81+C73+C68+C64+C58</f>
        <v>208971</v>
      </c>
      <c r="D103" s="79">
        <v>238097</v>
      </c>
      <c r="E103" s="218">
        <f t="shared" si="2"/>
        <v>87.76717052293813</v>
      </c>
      <c r="F103" s="83"/>
      <c r="G103" s="83"/>
      <c r="H103" s="83"/>
    </row>
    <row r="104" spans="1:8" x14ac:dyDescent="0.2">
      <c r="A104" s="4" t="s">
        <v>12</v>
      </c>
      <c r="B104" s="78">
        <v>136</v>
      </c>
      <c r="C104" s="216">
        <v>904</v>
      </c>
      <c r="D104" s="216">
        <v>1040</v>
      </c>
      <c r="E104" s="219">
        <f t="shared" si="2"/>
        <v>86.92307692307692</v>
      </c>
    </row>
    <row r="105" spans="1:8" x14ac:dyDescent="0.2">
      <c r="A105" s="71" t="s">
        <v>13</v>
      </c>
      <c r="B105" s="79">
        <f>B103+B104</f>
        <v>29262</v>
      </c>
      <c r="C105" s="79">
        <f t="shared" ref="C105" si="4">C103+C104</f>
        <v>209875</v>
      </c>
      <c r="D105" s="79">
        <v>239137</v>
      </c>
      <c r="E105" s="218">
        <f t="shared" si="2"/>
        <v>87.76349958392052</v>
      </c>
      <c r="G105" s="83"/>
      <c r="H105" s="83"/>
    </row>
    <row r="106" spans="1:8" x14ac:dyDescent="0.2">
      <c r="A106" s="200" t="s">
        <v>255</v>
      </c>
      <c r="B106" s="49"/>
      <c r="C106" s="50"/>
      <c r="D106" s="51"/>
      <c r="E106" s="203"/>
      <c r="F106" s="203"/>
      <c r="G106" s="203"/>
      <c r="H106" s="203"/>
    </row>
    <row r="107" spans="1:8" x14ac:dyDescent="0.2">
      <c r="A107" s="200" t="s">
        <v>184</v>
      </c>
      <c r="B107" s="49"/>
      <c r="C107" s="50"/>
      <c r="D107" s="51"/>
      <c r="E107" s="203"/>
      <c r="F107" s="203"/>
      <c r="G107" s="208"/>
      <c r="H107" s="208"/>
    </row>
    <row r="108" spans="1:8" x14ac:dyDescent="0.2">
      <c r="A108" s="209"/>
      <c r="B108" s="210"/>
      <c r="C108" s="211"/>
      <c r="D108" s="212"/>
      <c r="E108" s="203"/>
      <c r="F108" s="203"/>
      <c r="G108" s="203"/>
      <c r="H108" s="203"/>
    </row>
    <row r="109" spans="1:8" x14ac:dyDescent="0.2">
      <c r="A109" s="209"/>
      <c r="B109" s="210"/>
      <c r="C109" s="211"/>
      <c r="D109" s="212"/>
      <c r="E109" s="203"/>
      <c r="F109" s="203"/>
      <c r="G109" s="203"/>
      <c r="H109" s="203"/>
    </row>
    <row r="110" spans="1:8" ht="15" customHeight="1" x14ac:dyDescent="0.2">
      <c r="A110" s="254" t="s">
        <v>65</v>
      </c>
      <c r="B110" s="254" t="s">
        <v>3</v>
      </c>
      <c r="C110" s="254"/>
      <c r="D110" s="254"/>
      <c r="E110" s="254"/>
      <c r="F110" s="69"/>
      <c r="G110" s="69"/>
      <c r="H110" s="69"/>
    </row>
    <row r="111" spans="1:8" ht="22.5" x14ac:dyDescent="0.2">
      <c r="A111" s="71" t="s">
        <v>88</v>
      </c>
      <c r="B111" s="72" t="s">
        <v>7</v>
      </c>
      <c r="C111" s="72" t="s">
        <v>6</v>
      </c>
      <c r="D111" s="72" t="s">
        <v>17</v>
      </c>
      <c r="E111" s="72" t="s">
        <v>5</v>
      </c>
    </row>
    <row r="112" spans="1:8" x14ac:dyDescent="0.2">
      <c r="A112" s="71" t="s">
        <v>152</v>
      </c>
      <c r="B112" s="79">
        <f>B113+B114+B115+B116+B117</f>
        <v>1428</v>
      </c>
      <c r="C112" s="79">
        <f t="shared" ref="C112" si="5">C113+C114+C115+C116+C117</f>
        <v>7914</v>
      </c>
      <c r="D112" s="79">
        <v>9342</v>
      </c>
      <c r="E112" s="218">
        <f>(C112*100)/D112</f>
        <v>84.71419396274888</v>
      </c>
      <c r="G112" s="83"/>
      <c r="H112" s="83"/>
    </row>
    <row r="113" spans="1:8" x14ac:dyDescent="0.2">
      <c r="A113" s="74" t="s">
        <v>147</v>
      </c>
      <c r="B113" s="78">
        <v>670</v>
      </c>
      <c r="C113" s="216">
        <v>1279</v>
      </c>
      <c r="D113" s="216">
        <v>1949</v>
      </c>
      <c r="E113" s="219">
        <f t="shared" ref="E113:E159" si="6">(C113*100)/D113</f>
        <v>65.623396613648026</v>
      </c>
    </row>
    <row r="114" spans="1:8" x14ac:dyDescent="0.2">
      <c r="A114" s="74" t="s">
        <v>148</v>
      </c>
      <c r="B114" s="78">
        <v>19</v>
      </c>
      <c r="C114" s="216">
        <v>15</v>
      </c>
      <c r="D114" s="216">
        <v>34</v>
      </c>
      <c r="E114" s="219">
        <f t="shared" si="6"/>
        <v>44.117647058823529</v>
      </c>
    </row>
    <row r="115" spans="1:8" x14ac:dyDescent="0.2">
      <c r="A115" s="74" t="s">
        <v>149</v>
      </c>
      <c r="B115" s="78">
        <v>184</v>
      </c>
      <c r="C115" s="216">
        <v>656</v>
      </c>
      <c r="D115" s="216">
        <v>840</v>
      </c>
      <c r="E115" s="219">
        <f t="shared" si="6"/>
        <v>78.095238095238102</v>
      </c>
    </row>
    <row r="116" spans="1:8" ht="22.5" x14ac:dyDescent="0.2">
      <c r="A116" s="74" t="s">
        <v>150</v>
      </c>
      <c r="B116" s="78">
        <v>328</v>
      </c>
      <c r="C116" s="216">
        <v>4768</v>
      </c>
      <c r="D116" s="216">
        <v>5096</v>
      </c>
      <c r="E116" s="219">
        <f t="shared" si="6"/>
        <v>93.563579277864989</v>
      </c>
    </row>
    <row r="117" spans="1:8" x14ac:dyDescent="0.2">
      <c r="A117" s="74" t="s">
        <v>151</v>
      </c>
      <c r="B117" s="78">
        <v>227</v>
      </c>
      <c r="C117" s="216">
        <v>1196</v>
      </c>
      <c r="D117" s="216">
        <v>1423</v>
      </c>
      <c r="E117" s="219">
        <f t="shared" si="6"/>
        <v>84.047786366830636</v>
      </c>
    </row>
    <row r="118" spans="1:8" x14ac:dyDescent="0.2">
      <c r="A118" s="71" t="s">
        <v>28</v>
      </c>
      <c r="B118" s="79">
        <f>B119+B120+B121</f>
        <v>5063</v>
      </c>
      <c r="C118" s="79">
        <f t="shared" ref="C118" si="7">C119+C120+C121</f>
        <v>8704</v>
      </c>
      <c r="D118" s="79">
        <v>13767</v>
      </c>
      <c r="E118" s="218">
        <f t="shared" si="6"/>
        <v>63.22365075906152</v>
      </c>
      <c r="G118" s="83"/>
      <c r="H118" s="83"/>
    </row>
    <row r="119" spans="1:8" x14ac:dyDescent="0.2">
      <c r="A119" s="74" t="s">
        <v>153</v>
      </c>
      <c r="B119" s="78">
        <v>3029</v>
      </c>
      <c r="C119" s="216">
        <v>787</v>
      </c>
      <c r="D119" s="216">
        <v>3816</v>
      </c>
      <c r="E119" s="219">
        <f t="shared" si="6"/>
        <v>20.623689727463312</v>
      </c>
    </row>
    <row r="120" spans="1:8" x14ac:dyDescent="0.2">
      <c r="A120" s="74" t="s">
        <v>154</v>
      </c>
      <c r="B120" s="78">
        <v>1015</v>
      </c>
      <c r="C120" s="216">
        <v>6150</v>
      </c>
      <c r="D120" s="216">
        <v>7165</v>
      </c>
      <c r="E120" s="219">
        <f t="shared" si="6"/>
        <v>85.833914863921848</v>
      </c>
    </row>
    <row r="121" spans="1:8" x14ac:dyDescent="0.2">
      <c r="A121" s="74" t="s">
        <v>155</v>
      </c>
      <c r="B121" s="78">
        <v>1019</v>
      </c>
      <c r="C121" s="216">
        <v>1767</v>
      </c>
      <c r="D121" s="216">
        <v>2786</v>
      </c>
      <c r="E121" s="219">
        <f t="shared" si="6"/>
        <v>63.42426417803302</v>
      </c>
    </row>
    <row r="122" spans="1:8" x14ac:dyDescent="0.2">
      <c r="A122" s="71" t="s">
        <v>29</v>
      </c>
      <c r="B122" s="79">
        <f>B123+B124+B125+B126</f>
        <v>156</v>
      </c>
      <c r="C122" s="79">
        <f t="shared" ref="C122" si="8">C123+C124+C125+C126</f>
        <v>1117</v>
      </c>
      <c r="D122" s="79">
        <v>1273</v>
      </c>
      <c r="E122" s="218">
        <f t="shared" si="6"/>
        <v>87.745483110761981</v>
      </c>
      <c r="G122" s="83"/>
      <c r="H122" s="83"/>
    </row>
    <row r="123" spans="1:8" x14ac:dyDescent="0.2">
      <c r="A123" s="74" t="s">
        <v>156</v>
      </c>
      <c r="B123" s="78">
        <v>124</v>
      </c>
      <c r="C123" s="216">
        <v>952</v>
      </c>
      <c r="D123" s="216">
        <v>1076</v>
      </c>
      <c r="E123" s="219">
        <f t="shared" si="6"/>
        <v>88.475836431226767</v>
      </c>
    </row>
    <row r="124" spans="1:8" x14ac:dyDescent="0.2">
      <c r="A124" s="74" t="s">
        <v>157</v>
      </c>
      <c r="B124" s="78">
        <v>0</v>
      </c>
      <c r="C124" s="216">
        <v>3</v>
      </c>
      <c r="D124" s="216">
        <v>3</v>
      </c>
      <c r="E124" s="219">
        <f t="shared" si="6"/>
        <v>100</v>
      </c>
    </row>
    <row r="125" spans="1:8" x14ac:dyDescent="0.2">
      <c r="A125" s="74" t="s">
        <v>158</v>
      </c>
      <c r="B125" s="78">
        <v>7</v>
      </c>
      <c r="C125" s="216">
        <v>72</v>
      </c>
      <c r="D125" s="216">
        <v>79</v>
      </c>
      <c r="E125" s="219">
        <f t="shared" si="6"/>
        <v>91.139240506329116</v>
      </c>
    </row>
    <row r="126" spans="1:8" x14ac:dyDescent="0.2">
      <c r="A126" s="74" t="s">
        <v>159</v>
      </c>
      <c r="B126" s="78">
        <v>25</v>
      </c>
      <c r="C126" s="216">
        <v>90</v>
      </c>
      <c r="D126" s="216">
        <v>115</v>
      </c>
      <c r="E126" s="219">
        <f t="shared" si="6"/>
        <v>78.260869565217391</v>
      </c>
    </row>
    <row r="127" spans="1:8" x14ac:dyDescent="0.2">
      <c r="A127" s="71" t="s">
        <v>30</v>
      </c>
      <c r="B127" s="79">
        <f>B128+B129+B130+B131+B132+B133+B134</f>
        <v>777</v>
      </c>
      <c r="C127" s="79">
        <f t="shared" ref="C127" si="9">C128+C129+C130+C131+C132+C133+C134</f>
        <v>9199</v>
      </c>
      <c r="D127" s="79">
        <v>9976</v>
      </c>
      <c r="E127" s="218">
        <f t="shared" si="6"/>
        <v>92.211307137129111</v>
      </c>
      <c r="G127" s="83"/>
      <c r="H127" s="83"/>
    </row>
    <row r="128" spans="1:8" x14ac:dyDescent="0.2">
      <c r="A128" s="74" t="s">
        <v>160</v>
      </c>
      <c r="B128" s="78">
        <v>12</v>
      </c>
      <c r="C128" s="216">
        <v>55</v>
      </c>
      <c r="D128" s="216">
        <v>67</v>
      </c>
      <c r="E128" s="219">
        <f t="shared" si="6"/>
        <v>82.089552238805965</v>
      </c>
    </row>
    <row r="129" spans="1:8" x14ac:dyDescent="0.2">
      <c r="A129" s="74" t="s">
        <v>161</v>
      </c>
      <c r="B129" s="78">
        <v>23</v>
      </c>
      <c r="C129" s="216">
        <v>82</v>
      </c>
      <c r="D129" s="216">
        <v>105</v>
      </c>
      <c r="E129" s="219">
        <f t="shared" si="6"/>
        <v>78.095238095238102</v>
      </c>
    </row>
    <row r="130" spans="1:8" x14ac:dyDescent="0.2">
      <c r="A130" s="74" t="s">
        <v>162</v>
      </c>
      <c r="B130" s="78">
        <v>375</v>
      </c>
      <c r="C130" s="216">
        <v>6715</v>
      </c>
      <c r="D130" s="216">
        <v>7090</v>
      </c>
      <c r="E130" s="219">
        <f t="shared" si="6"/>
        <v>94.710860366713675</v>
      </c>
    </row>
    <row r="131" spans="1:8" x14ac:dyDescent="0.2">
      <c r="A131" s="74" t="s">
        <v>163</v>
      </c>
      <c r="B131" s="78">
        <v>3</v>
      </c>
      <c r="C131" s="216">
        <v>78</v>
      </c>
      <c r="D131" s="216">
        <v>81</v>
      </c>
      <c r="E131" s="219">
        <f t="shared" si="6"/>
        <v>96.296296296296291</v>
      </c>
    </row>
    <row r="132" spans="1:8" x14ac:dyDescent="0.2">
      <c r="A132" s="74" t="s">
        <v>164</v>
      </c>
      <c r="B132" s="78">
        <v>0</v>
      </c>
      <c r="C132" s="216">
        <v>20</v>
      </c>
      <c r="D132" s="216">
        <v>20</v>
      </c>
      <c r="E132" s="219">
        <f t="shared" si="6"/>
        <v>100</v>
      </c>
    </row>
    <row r="133" spans="1:8" x14ac:dyDescent="0.2">
      <c r="A133" s="74" t="s">
        <v>37</v>
      </c>
      <c r="B133" s="78">
        <v>278</v>
      </c>
      <c r="C133" s="216">
        <v>1717</v>
      </c>
      <c r="D133" s="216">
        <v>1995</v>
      </c>
      <c r="E133" s="219">
        <f t="shared" si="6"/>
        <v>86.065162907268174</v>
      </c>
    </row>
    <row r="134" spans="1:8" x14ac:dyDescent="0.2">
      <c r="A134" s="74" t="s">
        <v>165</v>
      </c>
      <c r="B134" s="78">
        <v>86</v>
      </c>
      <c r="C134" s="216">
        <v>532</v>
      </c>
      <c r="D134" s="216">
        <v>618</v>
      </c>
      <c r="E134" s="219">
        <f t="shared" si="6"/>
        <v>86.08414239482201</v>
      </c>
    </row>
    <row r="135" spans="1:8" x14ac:dyDescent="0.2">
      <c r="A135" s="71" t="s">
        <v>31</v>
      </c>
      <c r="B135" s="79">
        <f>B136+B137+B138+B139+B140+B141</f>
        <v>1134</v>
      </c>
      <c r="C135" s="79">
        <f t="shared" ref="C135" si="10">C136+C137+C138+C139+C140+C141</f>
        <v>998</v>
      </c>
      <c r="D135" s="79">
        <v>2132</v>
      </c>
      <c r="E135" s="218">
        <f t="shared" si="6"/>
        <v>46.810506566604126</v>
      </c>
      <c r="G135" s="83"/>
      <c r="H135" s="83"/>
    </row>
    <row r="136" spans="1:8" x14ac:dyDescent="0.2">
      <c r="A136" s="74" t="s">
        <v>40</v>
      </c>
      <c r="B136" s="78">
        <v>954</v>
      </c>
      <c r="C136" s="216">
        <v>717</v>
      </c>
      <c r="D136" s="216">
        <v>1671</v>
      </c>
      <c r="E136" s="219">
        <f t="shared" si="6"/>
        <v>42.908438061041295</v>
      </c>
    </row>
    <row r="137" spans="1:8" x14ac:dyDescent="0.2">
      <c r="A137" s="74" t="s">
        <v>166</v>
      </c>
      <c r="B137" s="78">
        <v>87</v>
      </c>
      <c r="C137" s="216">
        <v>71</v>
      </c>
      <c r="D137" s="216">
        <v>158</v>
      </c>
      <c r="E137" s="219">
        <f t="shared" si="6"/>
        <v>44.936708860759495</v>
      </c>
    </row>
    <row r="138" spans="1:8" x14ac:dyDescent="0.2">
      <c r="A138" s="74" t="s">
        <v>167</v>
      </c>
      <c r="B138" s="78">
        <v>29</v>
      </c>
      <c r="C138" s="216">
        <v>40</v>
      </c>
      <c r="D138" s="216">
        <v>69</v>
      </c>
      <c r="E138" s="219">
        <f t="shared" si="6"/>
        <v>57.971014492753625</v>
      </c>
    </row>
    <row r="139" spans="1:8" x14ac:dyDescent="0.2">
      <c r="A139" s="74" t="s">
        <v>168</v>
      </c>
      <c r="B139" s="78">
        <v>7</v>
      </c>
      <c r="C139" s="216">
        <v>10</v>
      </c>
      <c r="D139" s="216">
        <v>17</v>
      </c>
      <c r="E139" s="219">
        <f t="shared" si="6"/>
        <v>58.823529411764703</v>
      </c>
    </row>
    <row r="140" spans="1:8" x14ac:dyDescent="0.2">
      <c r="A140" s="74" t="s">
        <v>169</v>
      </c>
      <c r="B140" s="78">
        <v>29</v>
      </c>
      <c r="C140" s="216">
        <v>74</v>
      </c>
      <c r="D140" s="216">
        <v>103</v>
      </c>
      <c r="E140" s="219">
        <f t="shared" si="6"/>
        <v>71.84466019417475</v>
      </c>
    </row>
    <row r="141" spans="1:8" x14ac:dyDescent="0.2">
      <c r="A141" s="74" t="s">
        <v>170</v>
      </c>
      <c r="B141" s="78">
        <v>28</v>
      </c>
      <c r="C141" s="216">
        <v>86</v>
      </c>
      <c r="D141" s="216">
        <v>114</v>
      </c>
      <c r="E141" s="219">
        <f t="shared" si="6"/>
        <v>75.438596491228068</v>
      </c>
    </row>
    <row r="142" spans="1:8" x14ac:dyDescent="0.2">
      <c r="A142" s="71" t="s">
        <v>32</v>
      </c>
      <c r="B142" s="79">
        <f>B143+B144+B145+B146+B147+B148+B149+B150+B151+B152+B153+B154+B155</f>
        <v>4122</v>
      </c>
      <c r="C142" s="79">
        <f t="shared" ref="C142" si="11">C143+C144+C145+C146+C147+C148+C149+C150+C151+C152+C153+C154+C155</f>
        <v>52436</v>
      </c>
      <c r="D142" s="79">
        <v>56558</v>
      </c>
      <c r="E142" s="218">
        <f t="shared" si="6"/>
        <v>92.711906361611085</v>
      </c>
      <c r="G142" s="83"/>
      <c r="H142" s="83"/>
    </row>
    <row r="143" spans="1:8" x14ac:dyDescent="0.2">
      <c r="A143" s="74" t="s">
        <v>171</v>
      </c>
      <c r="B143" s="78">
        <v>145</v>
      </c>
      <c r="C143" s="216">
        <v>1899</v>
      </c>
      <c r="D143" s="216">
        <v>2044</v>
      </c>
      <c r="E143" s="219">
        <f t="shared" si="6"/>
        <v>92.906066536203525</v>
      </c>
    </row>
    <row r="144" spans="1:8" x14ac:dyDescent="0.2">
      <c r="A144" s="74" t="s">
        <v>172</v>
      </c>
      <c r="B144" s="78">
        <v>86</v>
      </c>
      <c r="C144" s="216">
        <v>1056</v>
      </c>
      <c r="D144" s="216">
        <v>1142</v>
      </c>
      <c r="E144" s="219">
        <f t="shared" si="6"/>
        <v>92.469352014010511</v>
      </c>
    </row>
    <row r="145" spans="1:8" x14ac:dyDescent="0.2">
      <c r="A145" s="74" t="s">
        <v>173</v>
      </c>
      <c r="B145" s="78">
        <v>816</v>
      </c>
      <c r="C145" s="216">
        <v>9223</v>
      </c>
      <c r="D145" s="216">
        <v>10039</v>
      </c>
      <c r="E145" s="219">
        <f t="shared" si="6"/>
        <v>91.8717003685626</v>
      </c>
    </row>
    <row r="146" spans="1:8" x14ac:dyDescent="0.2">
      <c r="A146" s="74" t="s">
        <v>174</v>
      </c>
      <c r="B146" s="78">
        <v>2</v>
      </c>
      <c r="C146" s="216">
        <v>22</v>
      </c>
      <c r="D146" s="216">
        <v>24</v>
      </c>
      <c r="E146" s="219">
        <f t="shared" si="6"/>
        <v>91.666666666666671</v>
      </c>
    </row>
    <row r="147" spans="1:8" x14ac:dyDescent="0.2">
      <c r="A147" s="74" t="s">
        <v>175</v>
      </c>
      <c r="B147" s="78">
        <v>90</v>
      </c>
      <c r="C147" s="216">
        <v>124</v>
      </c>
      <c r="D147" s="216">
        <v>214</v>
      </c>
      <c r="E147" s="219">
        <f t="shared" si="6"/>
        <v>57.943925233644862</v>
      </c>
    </row>
    <row r="148" spans="1:8" x14ac:dyDescent="0.2">
      <c r="A148" s="74" t="s">
        <v>176</v>
      </c>
      <c r="B148" s="78">
        <v>87</v>
      </c>
      <c r="C148" s="216">
        <v>638</v>
      </c>
      <c r="D148" s="216">
        <v>725</v>
      </c>
      <c r="E148" s="219">
        <f t="shared" si="6"/>
        <v>88</v>
      </c>
    </row>
    <row r="149" spans="1:8" x14ac:dyDescent="0.2">
      <c r="A149" s="74" t="s">
        <v>177</v>
      </c>
      <c r="B149" s="78">
        <v>6</v>
      </c>
      <c r="C149" s="216">
        <v>25</v>
      </c>
      <c r="D149" s="216">
        <v>31</v>
      </c>
      <c r="E149" s="219">
        <f t="shared" si="6"/>
        <v>80.645161290322577</v>
      </c>
    </row>
    <row r="150" spans="1:8" x14ac:dyDescent="0.2">
      <c r="A150" s="74" t="s">
        <v>178</v>
      </c>
      <c r="B150" s="78">
        <v>52</v>
      </c>
      <c r="C150" s="216">
        <v>532</v>
      </c>
      <c r="D150" s="216">
        <v>584</v>
      </c>
      <c r="E150" s="219">
        <f t="shared" si="6"/>
        <v>91.095890410958901</v>
      </c>
    </row>
    <row r="151" spans="1:8" x14ac:dyDescent="0.2">
      <c r="A151" s="74" t="s">
        <v>179</v>
      </c>
      <c r="B151" s="78">
        <v>22</v>
      </c>
      <c r="C151" s="216">
        <v>61</v>
      </c>
      <c r="D151" s="216">
        <v>83</v>
      </c>
      <c r="E151" s="219">
        <f t="shared" si="6"/>
        <v>73.493975903614455</v>
      </c>
    </row>
    <row r="152" spans="1:8" x14ac:dyDescent="0.2">
      <c r="A152" s="74" t="s">
        <v>180</v>
      </c>
      <c r="B152" s="78">
        <v>2</v>
      </c>
      <c r="C152" s="216">
        <v>105</v>
      </c>
      <c r="D152" s="216">
        <v>107</v>
      </c>
      <c r="E152" s="219">
        <f t="shared" si="6"/>
        <v>98.130841121495322</v>
      </c>
    </row>
    <row r="153" spans="1:8" x14ac:dyDescent="0.2">
      <c r="A153" s="74" t="s">
        <v>181</v>
      </c>
      <c r="B153" s="78">
        <v>2130</v>
      </c>
      <c r="C153" s="216">
        <v>28004</v>
      </c>
      <c r="D153" s="216">
        <v>30134</v>
      </c>
      <c r="E153" s="219">
        <f t="shared" si="6"/>
        <v>92.931572310347121</v>
      </c>
    </row>
    <row r="154" spans="1:8" x14ac:dyDescent="0.2">
      <c r="A154" s="74" t="s">
        <v>182</v>
      </c>
      <c r="B154" s="78">
        <v>382</v>
      </c>
      <c r="C154" s="216">
        <v>6575</v>
      </c>
      <c r="D154" s="216">
        <v>6957</v>
      </c>
      <c r="E154" s="219">
        <f t="shared" si="6"/>
        <v>94.509127497484542</v>
      </c>
    </row>
    <row r="155" spans="1:8" x14ac:dyDescent="0.2">
      <c r="A155" s="74" t="s">
        <v>183</v>
      </c>
      <c r="B155" s="78">
        <v>302</v>
      </c>
      <c r="C155" s="216">
        <v>4172</v>
      </c>
      <c r="D155" s="216">
        <v>4474</v>
      </c>
      <c r="E155" s="219">
        <f t="shared" si="6"/>
        <v>93.249888243182838</v>
      </c>
    </row>
    <row r="156" spans="1:8" x14ac:dyDescent="0.2">
      <c r="A156" s="71" t="s">
        <v>33</v>
      </c>
      <c r="B156" s="79">
        <v>1280</v>
      </c>
      <c r="C156" s="79">
        <v>28669</v>
      </c>
      <c r="D156" s="79">
        <v>29949</v>
      </c>
      <c r="E156" s="218">
        <f t="shared" si="6"/>
        <v>95.726067648335501</v>
      </c>
    </row>
    <row r="157" spans="1:8" x14ac:dyDescent="0.2">
      <c r="A157" s="75" t="s">
        <v>83</v>
      </c>
      <c r="B157" s="79">
        <f>B156+B142+B135+B127+B122+B118+B112</f>
        <v>13960</v>
      </c>
      <c r="C157" s="79">
        <f t="shared" ref="C157" si="12">C156+C142+C135+C127+C122+C118+C112</f>
        <v>109037</v>
      </c>
      <c r="D157" s="79">
        <v>122997</v>
      </c>
      <c r="E157" s="218">
        <f t="shared" si="6"/>
        <v>88.650129677959626</v>
      </c>
      <c r="F157" s="83"/>
      <c r="G157" s="83"/>
      <c r="H157" s="83"/>
    </row>
    <row r="158" spans="1:8" x14ac:dyDescent="0.2">
      <c r="A158" s="4" t="s">
        <v>12</v>
      </c>
      <c r="B158" s="78">
        <v>40</v>
      </c>
      <c r="C158" s="216">
        <v>442</v>
      </c>
      <c r="D158" s="216">
        <v>482</v>
      </c>
      <c r="E158" s="219">
        <f t="shared" si="6"/>
        <v>91.701244813278009</v>
      </c>
    </row>
    <row r="159" spans="1:8" x14ac:dyDescent="0.2">
      <c r="A159" s="71" t="s">
        <v>13</v>
      </c>
      <c r="B159" s="79">
        <f>B157+B158</f>
        <v>14000</v>
      </c>
      <c r="C159" s="79">
        <f t="shared" ref="C159" si="13">C157+C158</f>
        <v>109479</v>
      </c>
      <c r="D159" s="79">
        <v>123479</v>
      </c>
      <c r="E159" s="218">
        <f t="shared" si="6"/>
        <v>88.662039699058141</v>
      </c>
      <c r="G159" s="83"/>
      <c r="H159" s="83"/>
    </row>
    <row r="160" spans="1:8" x14ac:dyDescent="0.2">
      <c r="A160" s="200" t="s">
        <v>254</v>
      </c>
      <c r="B160" s="49"/>
      <c r="C160" s="50"/>
      <c r="D160" s="51"/>
      <c r="E160" s="203"/>
      <c r="F160" s="203"/>
      <c r="G160" s="203"/>
      <c r="H160" s="203"/>
    </row>
    <row r="161" spans="1:8" x14ac:dyDescent="0.2">
      <c r="A161" s="200" t="s">
        <v>184</v>
      </c>
      <c r="B161" s="49"/>
      <c r="C161" s="50"/>
      <c r="D161" s="51"/>
      <c r="E161" s="203"/>
      <c r="F161" s="203"/>
      <c r="G161" s="208"/>
      <c r="H161" s="208"/>
    </row>
    <row r="162" spans="1:8" x14ac:dyDescent="0.2">
      <c r="A162" s="201"/>
      <c r="B162" s="208"/>
      <c r="C162" s="203"/>
      <c r="D162" s="203"/>
      <c r="E162" s="203"/>
      <c r="F162" s="203"/>
      <c r="G162" s="203"/>
      <c r="H162" s="203"/>
    </row>
    <row r="163" spans="1:8" x14ac:dyDescent="0.2">
      <c r="A163" s="75"/>
      <c r="B163" s="203"/>
      <c r="C163" s="203"/>
      <c r="D163" s="203"/>
      <c r="E163" s="203"/>
      <c r="F163" s="203"/>
      <c r="G163" s="203"/>
      <c r="H163" s="203"/>
    </row>
    <row r="164" spans="1:8" ht="26.25" customHeight="1" x14ac:dyDescent="0.2">
      <c r="A164" s="254" t="s">
        <v>66</v>
      </c>
      <c r="B164" s="254" t="s">
        <v>2</v>
      </c>
      <c r="C164" s="254"/>
      <c r="D164" s="254"/>
      <c r="E164" s="254"/>
      <c r="F164" s="69"/>
      <c r="G164" s="69"/>
      <c r="H164" s="69"/>
    </row>
    <row r="165" spans="1:8" ht="22.5" x14ac:dyDescent="0.2">
      <c r="A165" s="71" t="s">
        <v>88</v>
      </c>
      <c r="B165" s="72" t="s">
        <v>7</v>
      </c>
      <c r="C165" s="72" t="s">
        <v>6</v>
      </c>
      <c r="D165" s="72" t="s">
        <v>17</v>
      </c>
      <c r="E165" s="72" t="s">
        <v>5</v>
      </c>
    </row>
    <row r="166" spans="1:8" x14ac:dyDescent="0.2">
      <c r="A166" s="71" t="s">
        <v>152</v>
      </c>
      <c r="B166" s="79">
        <f>B167+B168+B169+B170+B171</f>
        <v>890</v>
      </c>
      <c r="C166" s="79">
        <f t="shared" ref="C166" si="14">C167+C168+C169+C170+C171</f>
        <v>5061</v>
      </c>
      <c r="D166" s="79">
        <v>5951</v>
      </c>
      <c r="E166" s="218">
        <f>(C166*100)/D166</f>
        <v>85.044530331036796</v>
      </c>
      <c r="G166" s="83"/>
      <c r="H166" s="83"/>
    </row>
    <row r="167" spans="1:8" x14ac:dyDescent="0.2">
      <c r="A167" s="74" t="s">
        <v>147</v>
      </c>
      <c r="B167" s="78">
        <v>459</v>
      </c>
      <c r="C167" s="216">
        <v>1148</v>
      </c>
      <c r="D167" s="216">
        <v>1607</v>
      </c>
      <c r="E167" s="219">
        <f t="shared" ref="E167:E213" si="15">(C167*100)/D167</f>
        <v>71.437461107654016</v>
      </c>
    </row>
    <row r="168" spans="1:8" x14ac:dyDescent="0.2">
      <c r="A168" s="74" t="s">
        <v>148</v>
      </c>
      <c r="B168" s="78">
        <v>24</v>
      </c>
      <c r="C168" s="216">
        <v>13</v>
      </c>
      <c r="D168" s="216">
        <v>37</v>
      </c>
      <c r="E168" s="219">
        <f t="shared" si="15"/>
        <v>35.135135135135137</v>
      </c>
    </row>
    <row r="169" spans="1:8" ht="15" customHeight="1" x14ac:dyDescent="0.2">
      <c r="A169" s="74" t="s">
        <v>149</v>
      </c>
      <c r="B169" s="78">
        <v>176</v>
      </c>
      <c r="C169" s="216">
        <v>824</v>
      </c>
      <c r="D169" s="216">
        <v>1000</v>
      </c>
      <c r="E169" s="219">
        <f t="shared" si="15"/>
        <v>82.4</v>
      </c>
    </row>
    <row r="170" spans="1:8" ht="22.5" x14ac:dyDescent="0.2">
      <c r="A170" s="74" t="s">
        <v>150</v>
      </c>
      <c r="B170" s="78">
        <v>120</v>
      </c>
      <c r="C170" s="216">
        <v>2380</v>
      </c>
      <c r="D170" s="216">
        <v>2500</v>
      </c>
      <c r="E170" s="219">
        <f t="shared" si="15"/>
        <v>95.2</v>
      </c>
    </row>
    <row r="171" spans="1:8" x14ac:dyDescent="0.2">
      <c r="A171" s="74" t="s">
        <v>151</v>
      </c>
      <c r="B171" s="78">
        <v>111</v>
      </c>
      <c r="C171" s="216">
        <v>696</v>
      </c>
      <c r="D171" s="216">
        <v>807</v>
      </c>
      <c r="E171" s="219">
        <f t="shared" si="15"/>
        <v>86.245353159851305</v>
      </c>
    </row>
    <row r="172" spans="1:8" x14ac:dyDescent="0.2">
      <c r="A172" s="71" t="s">
        <v>28</v>
      </c>
      <c r="B172" s="79">
        <f>B173+B174+B175</f>
        <v>4779</v>
      </c>
      <c r="C172" s="79">
        <f t="shared" ref="C172" si="16">C173+C174+C175</f>
        <v>4660</v>
      </c>
      <c r="D172" s="79">
        <v>9439</v>
      </c>
      <c r="E172" s="218">
        <f t="shared" si="15"/>
        <v>49.369636614048098</v>
      </c>
      <c r="G172" s="83"/>
      <c r="H172" s="83"/>
    </row>
    <row r="173" spans="1:8" x14ac:dyDescent="0.2">
      <c r="A173" s="74" t="s">
        <v>153</v>
      </c>
      <c r="B173" s="78">
        <v>2419</v>
      </c>
      <c r="C173" s="216">
        <v>682</v>
      </c>
      <c r="D173" s="216">
        <v>3101</v>
      </c>
      <c r="E173" s="219">
        <f t="shared" si="15"/>
        <v>21.992905514350209</v>
      </c>
    </row>
    <row r="174" spans="1:8" x14ac:dyDescent="0.2">
      <c r="A174" s="74" t="s">
        <v>154</v>
      </c>
      <c r="B174" s="78">
        <v>1299</v>
      </c>
      <c r="C174" s="216">
        <v>2804</v>
      </c>
      <c r="D174" s="216">
        <v>4103</v>
      </c>
      <c r="E174" s="219">
        <f t="shared" si="15"/>
        <v>68.340238849622224</v>
      </c>
    </row>
    <row r="175" spans="1:8" x14ac:dyDescent="0.2">
      <c r="A175" s="74" t="s">
        <v>155</v>
      </c>
      <c r="B175" s="78">
        <v>1061</v>
      </c>
      <c r="C175" s="216">
        <v>1174</v>
      </c>
      <c r="D175" s="216">
        <v>2235</v>
      </c>
      <c r="E175" s="219">
        <f t="shared" si="15"/>
        <v>52.527964205816552</v>
      </c>
    </row>
    <row r="176" spans="1:8" x14ac:dyDescent="0.2">
      <c r="A176" s="71" t="s">
        <v>29</v>
      </c>
      <c r="B176" s="79">
        <f>B177+B178+B179+B180</f>
        <v>77</v>
      </c>
      <c r="C176" s="79">
        <f t="shared" ref="C176" si="17">C177+C178+C179+C180</f>
        <v>571</v>
      </c>
      <c r="D176" s="79">
        <v>648</v>
      </c>
      <c r="E176" s="218">
        <f t="shared" si="15"/>
        <v>88.117283950617278</v>
      </c>
      <c r="G176" s="83"/>
      <c r="H176" s="83"/>
    </row>
    <row r="177" spans="1:8" x14ac:dyDescent="0.2">
      <c r="A177" s="74" t="s">
        <v>156</v>
      </c>
      <c r="B177" s="78">
        <v>52</v>
      </c>
      <c r="C177" s="216">
        <v>520</v>
      </c>
      <c r="D177" s="216">
        <v>572</v>
      </c>
      <c r="E177" s="219">
        <f t="shared" si="15"/>
        <v>90.909090909090907</v>
      </c>
    </row>
    <row r="178" spans="1:8" x14ac:dyDescent="0.2">
      <c r="A178" s="74" t="s">
        <v>157</v>
      </c>
      <c r="B178" s="78">
        <v>0</v>
      </c>
      <c r="C178" s="216">
        <v>0</v>
      </c>
      <c r="D178" s="216">
        <v>0</v>
      </c>
      <c r="E178" s="219">
        <v>0</v>
      </c>
    </row>
    <row r="179" spans="1:8" x14ac:dyDescent="0.2">
      <c r="A179" s="74" t="s">
        <v>158</v>
      </c>
      <c r="B179" s="78">
        <v>6</v>
      </c>
      <c r="C179" s="216">
        <v>22</v>
      </c>
      <c r="D179" s="216">
        <v>28</v>
      </c>
      <c r="E179" s="219">
        <f t="shared" si="15"/>
        <v>78.571428571428569</v>
      </c>
    </row>
    <row r="180" spans="1:8" x14ac:dyDescent="0.2">
      <c r="A180" s="74" t="s">
        <v>159</v>
      </c>
      <c r="B180" s="78">
        <v>19</v>
      </c>
      <c r="C180" s="216">
        <v>29</v>
      </c>
      <c r="D180" s="216">
        <v>48</v>
      </c>
      <c r="E180" s="219">
        <f t="shared" si="15"/>
        <v>60.416666666666664</v>
      </c>
    </row>
    <row r="181" spans="1:8" x14ac:dyDescent="0.2">
      <c r="A181" s="71" t="s">
        <v>30</v>
      </c>
      <c r="B181" s="79">
        <f>B182+B183+B184+B185+B186+B187+B188</f>
        <v>664</v>
      </c>
      <c r="C181" s="79">
        <f t="shared" ref="C181" si="18">C182+C183+C184+C185+C186+C187+C188</f>
        <v>7885</v>
      </c>
      <c r="D181" s="79">
        <v>8549</v>
      </c>
      <c r="E181" s="218">
        <f t="shared" si="15"/>
        <v>92.233009708737868</v>
      </c>
      <c r="G181" s="83"/>
      <c r="H181" s="83"/>
    </row>
    <row r="182" spans="1:8" x14ac:dyDescent="0.2">
      <c r="A182" s="74" t="s">
        <v>160</v>
      </c>
      <c r="B182" s="78">
        <v>0</v>
      </c>
      <c r="C182" s="216">
        <v>12</v>
      </c>
      <c r="D182" s="216">
        <v>12</v>
      </c>
      <c r="E182" s="219">
        <f t="shared" si="15"/>
        <v>100</v>
      </c>
    </row>
    <row r="183" spans="1:8" x14ac:dyDescent="0.2">
      <c r="A183" s="74" t="s">
        <v>161</v>
      </c>
      <c r="B183" s="78">
        <v>7</v>
      </c>
      <c r="C183" s="216">
        <v>12</v>
      </c>
      <c r="D183" s="216">
        <v>19</v>
      </c>
      <c r="E183" s="219">
        <f t="shared" si="15"/>
        <v>63.157894736842103</v>
      </c>
    </row>
    <row r="184" spans="1:8" x14ac:dyDescent="0.2">
      <c r="A184" s="74" t="s">
        <v>162</v>
      </c>
      <c r="B184" s="78">
        <v>371</v>
      </c>
      <c r="C184" s="216">
        <v>6322</v>
      </c>
      <c r="D184" s="216">
        <v>6693</v>
      </c>
      <c r="E184" s="219">
        <f t="shared" si="15"/>
        <v>94.456895263708347</v>
      </c>
    </row>
    <row r="185" spans="1:8" x14ac:dyDescent="0.2">
      <c r="A185" s="74" t="s">
        <v>163</v>
      </c>
      <c r="B185" s="78">
        <v>11</v>
      </c>
      <c r="C185" s="216">
        <v>18</v>
      </c>
      <c r="D185" s="216">
        <v>29</v>
      </c>
      <c r="E185" s="219">
        <f t="shared" si="15"/>
        <v>62.068965517241381</v>
      </c>
    </row>
    <row r="186" spans="1:8" x14ac:dyDescent="0.2">
      <c r="A186" s="74" t="s">
        <v>164</v>
      </c>
      <c r="B186" s="78">
        <v>0</v>
      </c>
      <c r="C186" s="216">
        <v>0</v>
      </c>
      <c r="D186" s="216">
        <v>0</v>
      </c>
      <c r="E186" s="219">
        <v>0</v>
      </c>
    </row>
    <row r="187" spans="1:8" x14ac:dyDescent="0.2">
      <c r="A187" s="74" t="s">
        <v>37</v>
      </c>
      <c r="B187" s="78">
        <v>233</v>
      </c>
      <c r="C187" s="216">
        <v>1313</v>
      </c>
      <c r="D187" s="216">
        <v>1546</v>
      </c>
      <c r="E187" s="219">
        <f t="shared" si="15"/>
        <v>84.92884864165589</v>
      </c>
    </row>
    <row r="188" spans="1:8" x14ac:dyDescent="0.2">
      <c r="A188" s="74" t="s">
        <v>165</v>
      </c>
      <c r="B188" s="78">
        <v>42</v>
      </c>
      <c r="C188" s="216">
        <v>208</v>
      </c>
      <c r="D188" s="216">
        <v>250</v>
      </c>
      <c r="E188" s="219">
        <f t="shared" si="15"/>
        <v>83.2</v>
      </c>
    </row>
    <row r="189" spans="1:8" x14ac:dyDescent="0.2">
      <c r="A189" s="71" t="s">
        <v>31</v>
      </c>
      <c r="B189" s="79">
        <f>B190+B191+B192+B193+B194+B195</f>
        <v>838</v>
      </c>
      <c r="C189" s="79">
        <f t="shared" ref="C189" si="19">C190+C191+C192+C193+C194+C195</f>
        <v>783</v>
      </c>
      <c r="D189" s="79">
        <v>1621</v>
      </c>
      <c r="E189" s="218">
        <f t="shared" si="15"/>
        <v>48.303516347933375</v>
      </c>
      <c r="G189" s="83"/>
      <c r="H189" s="83"/>
    </row>
    <row r="190" spans="1:8" x14ac:dyDescent="0.2">
      <c r="A190" s="74" t="s">
        <v>40</v>
      </c>
      <c r="B190" s="78">
        <v>791</v>
      </c>
      <c r="C190" s="216">
        <v>688</v>
      </c>
      <c r="D190" s="216">
        <v>1479</v>
      </c>
      <c r="E190" s="219">
        <f t="shared" si="15"/>
        <v>46.517917511832316</v>
      </c>
    </row>
    <row r="191" spans="1:8" x14ac:dyDescent="0.2">
      <c r="A191" s="74" t="s">
        <v>166</v>
      </c>
      <c r="B191" s="78">
        <v>27</v>
      </c>
      <c r="C191" s="216">
        <v>18</v>
      </c>
      <c r="D191" s="216">
        <v>45</v>
      </c>
      <c r="E191" s="219">
        <f t="shared" si="15"/>
        <v>40</v>
      </c>
    </row>
    <row r="192" spans="1:8" x14ac:dyDescent="0.2">
      <c r="A192" s="74" t="s">
        <v>167</v>
      </c>
      <c r="B192" s="78">
        <v>10</v>
      </c>
      <c r="C192" s="216">
        <v>6</v>
      </c>
      <c r="D192" s="216">
        <v>16</v>
      </c>
      <c r="E192" s="219">
        <f t="shared" si="15"/>
        <v>37.5</v>
      </c>
    </row>
    <row r="193" spans="1:8" x14ac:dyDescent="0.2">
      <c r="A193" s="74" t="s">
        <v>168</v>
      </c>
      <c r="B193" s="78">
        <v>3</v>
      </c>
      <c r="C193" s="216">
        <v>13</v>
      </c>
      <c r="D193" s="216">
        <v>16</v>
      </c>
      <c r="E193" s="219">
        <f t="shared" si="15"/>
        <v>81.25</v>
      </c>
    </row>
    <row r="194" spans="1:8" x14ac:dyDescent="0.2">
      <c r="A194" s="74" t="s">
        <v>169</v>
      </c>
      <c r="B194" s="78">
        <v>3</v>
      </c>
      <c r="C194" s="216">
        <v>17</v>
      </c>
      <c r="D194" s="216">
        <v>20</v>
      </c>
      <c r="E194" s="219">
        <f t="shared" si="15"/>
        <v>85</v>
      </c>
    </row>
    <row r="195" spans="1:8" x14ac:dyDescent="0.2">
      <c r="A195" s="74" t="s">
        <v>170</v>
      </c>
      <c r="B195" s="78">
        <v>4</v>
      </c>
      <c r="C195" s="216">
        <v>41</v>
      </c>
      <c r="D195" s="216">
        <v>45</v>
      </c>
      <c r="E195" s="219">
        <f t="shared" si="15"/>
        <v>91.111111111111114</v>
      </c>
    </row>
    <row r="196" spans="1:8" x14ac:dyDescent="0.2">
      <c r="A196" s="71" t="s">
        <v>32</v>
      </c>
      <c r="B196" s="79">
        <f>B197+B198+B199+B200+B201+B202+B203+B204+B205+B206+B207+B208+B209</f>
        <v>3494</v>
      </c>
      <c r="C196" s="79">
        <f t="shared" ref="C196" si="20">C197+C198+C199+C200+C201+C202+C203+C204+C205+C206+C207+C208+C209</f>
        <v>36540</v>
      </c>
      <c r="D196" s="79">
        <v>40034</v>
      </c>
      <c r="E196" s="218">
        <f t="shared" si="15"/>
        <v>91.272418444322327</v>
      </c>
      <c r="G196" s="83"/>
      <c r="H196" s="83"/>
    </row>
    <row r="197" spans="1:8" x14ac:dyDescent="0.2">
      <c r="A197" s="74" t="s">
        <v>171</v>
      </c>
      <c r="B197" s="78">
        <v>156</v>
      </c>
      <c r="C197" s="216">
        <v>1544</v>
      </c>
      <c r="D197" s="216">
        <v>1700</v>
      </c>
      <c r="E197" s="219">
        <f t="shared" si="15"/>
        <v>90.82352941176471</v>
      </c>
    </row>
    <row r="198" spans="1:8" x14ac:dyDescent="0.2">
      <c r="A198" s="74" t="s">
        <v>172</v>
      </c>
      <c r="B198" s="78">
        <v>84</v>
      </c>
      <c r="C198" s="216">
        <v>1050</v>
      </c>
      <c r="D198" s="216">
        <v>1134</v>
      </c>
      <c r="E198" s="219">
        <f t="shared" si="15"/>
        <v>92.592592592592595</v>
      </c>
    </row>
    <row r="199" spans="1:8" x14ac:dyDescent="0.2">
      <c r="A199" s="74" t="s">
        <v>173</v>
      </c>
      <c r="B199" s="78">
        <v>952</v>
      </c>
      <c r="C199" s="216">
        <v>6695</v>
      </c>
      <c r="D199" s="216">
        <v>7647</v>
      </c>
      <c r="E199" s="219">
        <f t="shared" si="15"/>
        <v>87.550673466718976</v>
      </c>
    </row>
    <row r="200" spans="1:8" x14ac:dyDescent="0.2">
      <c r="A200" s="74" t="s">
        <v>174</v>
      </c>
      <c r="B200" s="78">
        <v>0</v>
      </c>
      <c r="C200" s="216">
        <v>8</v>
      </c>
      <c r="D200" s="216">
        <v>8</v>
      </c>
      <c r="E200" s="219">
        <f t="shared" si="15"/>
        <v>100</v>
      </c>
    </row>
    <row r="201" spans="1:8" x14ac:dyDescent="0.2">
      <c r="A201" s="74" t="s">
        <v>175</v>
      </c>
      <c r="B201" s="78">
        <v>18</v>
      </c>
      <c r="C201" s="216">
        <v>55</v>
      </c>
      <c r="D201" s="216">
        <v>73</v>
      </c>
      <c r="E201" s="219">
        <f t="shared" si="15"/>
        <v>75.342465753424662</v>
      </c>
    </row>
    <row r="202" spans="1:8" x14ac:dyDescent="0.2">
      <c r="A202" s="74" t="s">
        <v>176</v>
      </c>
      <c r="B202" s="78">
        <v>80</v>
      </c>
      <c r="C202" s="216">
        <v>501</v>
      </c>
      <c r="D202" s="216">
        <v>581</v>
      </c>
      <c r="E202" s="219">
        <f t="shared" si="15"/>
        <v>86.230636833046475</v>
      </c>
    </row>
    <row r="203" spans="1:8" x14ac:dyDescent="0.2">
      <c r="A203" s="74" t="s">
        <v>177</v>
      </c>
      <c r="B203" s="78">
        <v>3</v>
      </c>
      <c r="C203" s="216">
        <v>4</v>
      </c>
      <c r="D203" s="216">
        <v>7</v>
      </c>
      <c r="E203" s="219">
        <f t="shared" si="15"/>
        <v>57.142857142857146</v>
      </c>
    </row>
    <row r="204" spans="1:8" x14ac:dyDescent="0.2">
      <c r="A204" s="74" t="s">
        <v>178</v>
      </c>
      <c r="B204" s="78">
        <v>52</v>
      </c>
      <c r="C204" s="216">
        <v>580</v>
      </c>
      <c r="D204" s="216">
        <v>632</v>
      </c>
      <c r="E204" s="219">
        <f t="shared" si="15"/>
        <v>91.77215189873418</v>
      </c>
    </row>
    <row r="205" spans="1:8" x14ac:dyDescent="0.2">
      <c r="A205" s="74" t="s">
        <v>179</v>
      </c>
      <c r="B205" s="78">
        <v>22</v>
      </c>
      <c r="C205" s="216">
        <v>5</v>
      </c>
      <c r="D205" s="216">
        <v>27</v>
      </c>
      <c r="E205" s="219">
        <f t="shared" si="15"/>
        <v>18.518518518518519</v>
      </c>
    </row>
    <row r="206" spans="1:8" x14ac:dyDescent="0.2">
      <c r="A206" s="74" t="s">
        <v>180</v>
      </c>
      <c r="B206" s="78">
        <v>0</v>
      </c>
      <c r="C206" s="216">
        <v>52</v>
      </c>
      <c r="D206" s="216">
        <v>52</v>
      </c>
      <c r="E206" s="219">
        <f t="shared" si="15"/>
        <v>100</v>
      </c>
    </row>
    <row r="207" spans="1:8" x14ac:dyDescent="0.2">
      <c r="A207" s="74" t="s">
        <v>181</v>
      </c>
      <c r="B207" s="78">
        <v>1757</v>
      </c>
      <c r="C207" s="216">
        <v>19944</v>
      </c>
      <c r="D207" s="216">
        <v>21701</v>
      </c>
      <c r="E207" s="219">
        <f t="shared" si="15"/>
        <v>91.903598912492512</v>
      </c>
    </row>
    <row r="208" spans="1:8" x14ac:dyDescent="0.2">
      <c r="A208" s="74" t="s">
        <v>182</v>
      </c>
      <c r="B208" s="78">
        <v>299</v>
      </c>
      <c r="C208" s="216">
        <v>4255</v>
      </c>
      <c r="D208" s="216">
        <v>4554</v>
      </c>
      <c r="E208" s="219">
        <f t="shared" si="15"/>
        <v>93.434343434343432</v>
      </c>
    </row>
    <row r="209" spans="1:8" x14ac:dyDescent="0.2">
      <c r="A209" s="74" t="s">
        <v>183</v>
      </c>
      <c r="B209" s="78">
        <v>71</v>
      </c>
      <c r="C209" s="216">
        <v>1847</v>
      </c>
      <c r="D209" s="216">
        <v>1918</v>
      </c>
      <c r="E209" s="219">
        <f t="shared" si="15"/>
        <v>96.298227320125136</v>
      </c>
    </row>
    <row r="210" spans="1:8" x14ac:dyDescent="0.2">
      <c r="A210" s="71" t="s">
        <v>33</v>
      </c>
      <c r="B210" s="79">
        <v>1004</v>
      </c>
      <c r="C210" s="217">
        <v>18755</v>
      </c>
      <c r="D210" s="217">
        <v>19759</v>
      </c>
      <c r="E210" s="218">
        <f t="shared" si="15"/>
        <v>94.918771192874132</v>
      </c>
    </row>
    <row r="211" spans="1:8" x14ac:dyDescent="0.2">
      <c r="A211" s="75" t="s">
        <v>83</v>
      </c>
      <c r="B211" s="79">
        <f>B210+B196+B189+B181+B176+B172+B166</f>
        <v>11746</v>
      </c>
      <c r="C211" s="79">
        <f t="shared" ref="C211" si="21">C210+C196+C189+C181+C176+C172+C166</f>
        <v>74255</v>
      </c>
      <c r="D211" s="79">
        <v>86001</v>
      </c>
      <c r="E211" s="218">
        <f t="shared" si="15"/>
        <v>86.342019278845598</v>
      </c>
      <c r="F211" s="83"/>
      <c r="G211" s="83"/>
      <c r="H211" s="83"/>
    </row>
    <row r="212" spans="1:8" x14ac:dyDescent="0.2">
      <c r="A212" s="4" t="s">
        <v>12</v>
      </c>
      <c r="B212" s="78">
        <v>3</v>
      </c>
      <c r="C212" s="216">
        <v>36</v>
      </c>
      <c r="D212" s="216">
        <v>39</v>
      </c>
      <c r="E212" s="219">
        <f t="shared" si="15"/>
        <v>92.307692307692307</v>
      </c>
    </row>
    <row r="213" spans="1:8" x14ac:dyDescent="0.2">
      <c r="A213" s="71" t="s">
        <v>13</v>
      </c>
      <c r="B213" s="79">
        <f>B211+B212</f>
        <v>11749</v>
      </c>
      <c r="C213" s="79">
        <f t="shared" ref="C213" si="22">C211+C212</f>
        <v>74291</v>
      </c>
      <c r="D213" s="79">
        <v>86040</v>
      </c>
      <c r="E213" s="218">
        <f t="shared" si="15"/>
        <v>86.344723384472331</v>
      </c>
      <c r="G213" s="83"/>
      <c r="H213" s="83"/>
    </row>
    <row r="214" spans="1:8" x14ac:dyDescent="0.2">
      <c r="A214" s="200" t="s">
        <v>256</v>
      </c>
      <c r="B214" s="49"/>
      <c r="C214" s="50"/>
      <c r="D214" s="51"/>
      <c r="E214" s="203"/>
      <c r="F214" s="203"/>
      <c r="G214" s="203"/>
      <c r="H214" s="203"/>
    </row>
    <row r="215" spans="1:8" x14ac:dyDescent="0.2">
      <c r="A215" s="200" t="s">
        <v>184</v>
      </c>
      <c r="B215" s="49"/>
      <c r="C215" s="50"/>
      <c r="D215" s="51"/>
      <c r="E215" s="203"/>
      <c r="F215" s="203"/>
      <c r="G215" s="208"/>
      <c r="H215" s="208"/>
    </row>
    <row r="216" spans="1:8" x14ac:dyDescent="0.2">
      <c r="A216" s="213"/>
      <c r="B216" s="210"/>
      <c r="C216" s="211"/>
      <c r="D216" s="212"/>
      <c r="E216" s="203"/>
      <c r="F216" s="203"/>
      <c r="G216" s="203"/>
      <c r="H216" s="203"/>
    </row>
    <row r="217" spans="1:8" x14ac:dyDescent="0.2">
      <c r="A217" s="213"/>
      <c r="B217" s="205"/>
      <c r="C217" s="206"/>
      <c r="D217" s="207"/>
      <c r="E217" s="203"/>
      <c r="F217" s="203"/>
      <c r="G217" s="208"/>
      <c r="H217" s="208"/>
    </row>
    <row r="218" spans="1:8" x14ac:dyDescent="0.2">
      <c r="A218" s="254" t="s">
        <v>73</v>
      </c>
      <c r="B218" s="254" t="s">
        <v>1</v>
      </c>
      <c r="C218" s="254"/>
      <c r="D218" s="254"/>
      <c r="E218" s="254"/>
      <c r="F218" s="69"/>
      <c r="G218" s="69"/>
      <c r="H218" s="69"/>
    </row>
    <row r="219" spans="1:8" ht="22.5" x14ac:dyDescent="0.2">
      <c r="A219" s="71" t="s">
        <v>88</v>
      </c>
      <c r="B219" s="72" t="s">
        <v>7</v>
      </c>
      <c r="C219" s="72" t="s">
        <v>6</v>
      </c>
      <c r="D219" s="72" t="s">
        <v>17</v>
      </c>
      <c r="E219" s="72" t="s">
        <v>5</v>
      </c>
    </row>
    <row r="220" spans="1:8" x14ac:dyDescent="0.2">
      <c r="A220" s="71" t="s">
        <v>152</v>
      </c>
      <c r="B220" s="79">
        <f>B221+B222+B223+B224+B225</f>
        <v>94</v>
      </c>
      <c r="C220" s="79">
        <f t="shared" ref="C220" si="23">C221+C222+C223+C224+C225</f>
        <v>430</v>
      </c>
      <c r="D220" s="79">
        <v>524</v>
      </c>
      <c r="E220" s="218">
        <f>(C220*100)/D220</f>
        <v>82.061068702290072</v>
      </c>
      <c r="G220" s="83"/>
      <c r="H220" s="83"/>
    </row>
    <row r="221" spans="1:8" x14ac:dyDescent="0.2">
      <c r="A221" s="74" t="s">
        <v>147</v>
      </c>
      <c r="B221" s="78">
        <v>55</v>
      </c>
      <c r="C221" s="216">
        <v>93</v>
      </c>
      <c r="D221" s="216">
        <v>148</v>
      </c>
      <c r="E221" s="219">
        <f t="shared" ref="E221:E267" si="24">(C221*100)/D221</f>
        <v>62.837837837837839</v>
      </c>
    </row>
    <row r="222" spans="1:8" x14ac:dyDescent="0.2">
      <c r="A222" s="74" t="s">
        <v>148</v>
      </c>
      <c r="B222" s="78">
        <v>0</v>
      </c>
      <c r="C222" s="216">
        <v>0</v>
      </c>
      <c r="D222" s="216">
        <v>0</v>
      </c>
      <c r="E222" s="219">
        <v>0</v>
      </c>
    </row>
    <row r="223" spans="1:8" ht="27" customHeight="1" x14ac:dyDescent="0.2">
      <c r="A223" s="74" t="s">
        <v>149</v>
      </c>
      <c r="B223" s="78">
        <v>13</v>
      </c>
      <c r="C223" s="216">
        <v>31</v>
      </c>
      <c r="D223" s="216">
        <v>44</v>
      </c>
      <c r="E223" s="219">
        <f t="shared" si="24"/>
        <v>70.454545454545453</v>
      </c>
    </row>
    <row r="224" spans="1:8" ht="22.5" x14ac:dyDescent="0.2">
      <c r="A224" s="74" t="s">
        <v>150</v>
      </c>
      <c r="B224" s="78">
        <v>13</v>
      </c>
      <c r="C224" s="216">
        <v>204</v>
      </c>
      <c r="D224" s="216">
        <v>217</v>
      </c>
      <c r="E224" s="219">
        <f t="shared" si="24"/>
        <v>94.009216589861751</v>
      </c>
    </row>
    <row r="225" spans="1:8" x14ac:dyDescent="0.2">
      <c r="A225" s="74" t="s">
        <v>151</v>
      </c>
      <c r="B225" s="78">
        <v>13</v>
      </c>
      <c r="C225" s="216">
        <v>102</v>
      </c>
      <c r="D225" s="216">
        <v>115</v>
      </c>
      <c r="E225" s="219">
        <f t="shared" si="24"/>
        <v>88.695652173913047</v>
      </c>
    </row>
    <row r="226" spans="1:8" x14ac:dyDescent="0.2">
      <c r="A226" s="71" t="s">
        <v>28</v>
      </c>
      <c r="B226" s="79">
        <f>B227+B228+B229</f>
        <v>227</v>
      </c>
      <c r="C226" s="79">
        <f t="shared" ref="C226" si="25">C227+C228+C229</f>
        <v>468</v>
      </c>
      <c r="D226" s="79">
        <v>695</v>
      </c>
      <c r="E226" s="218">
        <f t="shared" si="24"/>
        <v>67.338129496402871</v>
      </c>
      <c r="G226" s="83"/>
      <c r="H226" s="83"/>
    </row>
    <row r="227" spans="1:8" ht="15" customHeight="1" x14ac:dyDescent="0.2">
      <c r="A227" s="74" t="s">
        <v>153</v>
      </c>
      <c r="B227" s="78">
        <v>106</v>
      </c>
      <c r="C227" s="216">
        <v>65</v>
      </c>
      <c r="D227" s="216">
        <v>171</v>
      </c>
      <c r="E227" s="219">
        <f t="shared" si="24"/>
        <v>38.011695906432749</v>
      </c>
    </row>
    <row r="228" spans="1:8" ht="20.25" customHeight="1" x14ac:dyDescent="0.2">
      <c r="A228" s="74" t="s">
        <v>154</v>
      </c>
      <c r="B228" s="78">
        <v>56</v>
      </c>
      <c r="C228" s="216">
        <v>291</v>
      </c>
      <c r="D228" s="216">
        <v>347</v>
      </c>
      <c r="E228" s="219">
        <f t="shared" si="24"/>
        <v>83.861671469740628</v>
      </c>
    </row>
    <row r="229" spans="1:8" x14ac:dyDescent="0.2">
      <c r="A229" s="74" t="s">
        <v>155</v>
      </c>
      <c r="B229" s="78">
        <v>65</v>
      </c>
      <c r="C229" s="216">
        <v>112</v>
      </c>
      <c r="D229" s="216">
        <v>177</v>
      </c>
      <c r="E229" s="219">
        <f t="shared" si="24"/>
        <v>63.27683615819209</v>
      </c>
    </row>
    <row r="230" spans="1:8" x14ac:dyDescent="0.2">
      <c r="A230" s="71" t="s">
        <v>29</v>
      </c>
      <c r="B230" s="79">
        <f>B231+B232+B233+B234</f>
        <v>2</v>
      </c>
      <c r="C230" s="79">
        <f t="shared" ref="C230" si="26">C231+C232+C233+C234</f>
        <v>32</v>
      </c>
      <c r="D230" s="79">
        <v>34</v>
      </c>
      <c r="E230" s="218">
        <f t="shared" si="24"/>
        <v>94.117647058823536</v>
      </c>
      <c r="G230" s="83"/>
      <c r="H230" s="83"/>
    </row>
    <row r="231" spans="1:8" x14ac:dyDescent="0.2">
      <c r="A231" s="74" t="s">
        <v>156</v>
      </c>
      <c r="B231" s="78">
        <v>2</v>
      </c>
      <c r="C231" s="216">
        <v>22</v>
      </c>
      <c r="D231" s="216">
        <v>24</v>
      </c>
      <c r="E231" s="219">
        <f t="shared" si="24"/>
        <v>91.666666666666671</v>
      </c>
    </row>
    <row r="232" spans="1:8" x14ac:dyDescent="0.2">
      <c r="A232" s="74" t="s">
        <v>157</v>
      </c>
      <c r="B232" s="78">
        <v>0</v>
      </c>
      <c r="C232" s="216">
        <v>0</v>
      </c>
      <c r="D232" s="216">
        <v>0</v>
      </c>
      <c r="E232" s="219">
        <v>0</v>
      </c>
    </row>
    <row r="233" spans="1:8" x14ac:dyDescent="0.2">
      <c r="A233" s="74" t="s">
        <v>158</v>
      </c>
      <c r="B233" s="78">
        <v>0</v>
      </c>
      <c r="C233" s="216">
        <v>3</v>
      </c>
      <c r="D233" s="216">
        <v>3</v>
      </c>
      <c r="E233" s="219">
        <f t="shared" si="24"/>
        <v>100</v>
      </c>
    </row>
    <row r="234" spans="1:8" x14ac:dyDescent="0.2">
      <c r="A234" s="74" t="s">
        <v>159</v>
      </c>
      <c r="B234" s="78">
        <v>0</v>
      </c>
      <c r="C234" s="216">
        <v>7</v>
      </c>
      <c r="D234" s="216">
        <v>7</v>
      </c>
      <c r="E234" s="219">
        <f t="shared" si="24"/>
        <v>100</v>
      </c>
    </row>
    <row r="235" spans="1:8" x14ac:dyDescent="0.2">
      <c r="A235" s="71" t="s">
        <v>30</v>
      </c>
      <c r="B235" s="79">
        <f>B236+B237+B238+B239+B240+B241+B242</f>
        <v>65</v>
      </c>
      <c r="C235" s="79">
        <f t="shared" ref="C235" si="27">C236+C237+C238+C239+C240+C241+C242</f>
        <v>539</v>
      </c>
      <c r="D235" s="79">
        <v>604</v>
      </c>
      <c r="E235" s="218">
        <f t="shared" si="24"/>
        <v>89.238410596026483</v>
      </c>
      <c r="G235" s="83"/>
      <c r="H235" s="83"/>
    </row>
    <row r="236" spans="1:8" x14ac:dyDescent="0.2">
      <c r="A236" s="74" t="s">
        <v>160</v>
      </c>
      <c r="B236" s="78">
        <v>6</v>
      </c>
      <c r="C236" s="216">
        <v>7</v>
      </c>
      <c r="D236" s="216">
        <v>13</v>
      </c>
      <c r="E236" s="219">
        <f t="shared" si="24"/>
        <v>53.846153846153847</v>
      </c>
    </row>
    <row r="237" spans="1:8" x14ac:dyDescent="0.2">
      <c r="A237" s="74" t="s">
        <v>161</v>
      </c>
      <c r="B237" s="78">
        <v>5</v>
      </c>
      <c r="C237" s="216">
        <v>18</v>
      </c>
      <c r="D237" s="216">
        <v>23</v>
      </c>
      <c r="E237" s="219">
        <f t="shared" si="24"/>
        <v>78.260869565217391</v>
      </c>
    </row>
    <row r="238" spans="1:8" x14ac:dyDescent="0.2">
      <c r="A238" s="74" t="s">
        <v>162</v>
      </c>
      <c r="B238" s="78">
        <v>34</v>
      </c>
      <c r="C238" s="216">
        <v>400</v>
      </c>
      <c r="D238" s="216">
        <v>434</v>
      </c>
      <c r="E238" s="219">
        <f t="shared" si="24"/>
        <v>92.165898617511516</v>
      </c>
    </row>
    <row r="239" spans="1:8" x14ac:dyDescent="0.2">
      <c r="A239" s="74" t="s">
        <v>163</v>
      </c>
      <c r="B239" s="78">
        <v>0</v>
      </c>
      <c r="C239" s="216">
        <v>17</v>
      </c>
      <c r="D239" s="216">
        <v>17</v>
      </c>
      <c r="E239" s="219">
        <f t="shared" si="24"/>
        <v>100</v>
      </c>
    </row>
    <row r="240" spans="1:8" x14ac:dyDescent="0.2">
      <c r="A240" s="74" t="s">
        <v>164</v>
      </c>
      <c r="B240" s="78">
        <v>0</v>
      </c>
      <c r="C240" s="216">
        <v>7</v>
      </c>
      <c r="D240" s="216">
        <v>7</v>
      </c>
      <c r="E240" s="219">
        <f t="shared" si="24"/>
        <v>100</v>
      </c>
    </row>
    <row r="241" spans="1:8" x14ac:dyDescent="0.2">
      <c r="A241" s="74" t="s">
        <v>37</v>
      </c>
      <c r="B241" s="78">
        <v>14</v>
      </c>
      <c r="C241" s="216">
        <v>60</v>
      </c>
      <c r="D241" s="216">
        <v>74</v>
      </c>
      <c r="E241" s="219">
        <f t="shared" si="24"/>
        <v>81.081081081081081</v>
      </c>
    </row>
    <row r="242" spans="1:8" x14ac:dyDescent="0.2">
      <c r="A242" s="74" t="s">
        <v>165</v>
      </c>
      <c r="B242" s="78">
        <v>6</v>
      </c>
      <c r="C242" s="216">
        <v>30</v>
      </c>
      <c r="D242" s="216">
        <v>36</v>
      </c>
      <c r="E242" s="219">
        <f t="shared" si="24"/>
        <v>83.333333333333329</v>
      </c>
    </row>
    <row r="243" spans="1:8" x14ac:dyDescent="0.2">
      <c r="A243" s="71" t="s">
        <v>31</v>
      </c>
      <c r="B243" s="79">
        <f>B244+B245+B246+B247+B248+B249</f>
        <v>23</v>
      </c>
      <c r="C243" s="79">
        <f t="shared" ref="C243" si="28">C244+C245+C246+C247+C248+C249</f>
        <v>9</v>
      </c>
      <c r="D243" s="79">
        <v>32</v>
      </c>
      <c r="E243" s="218">
        <f t="shared" si="24"/>
        <v>28.125</v>
      </c>
      <c r="G243" s="83"/>
      <c r="H243" s="83"/>
    </row>
    <row r="244" spans="1:8" x14ac:dyDescent="0.2">
      <c r="A244" s="74" t="s">
        <v>40</v>
      </c>
      <c r="B244" s="78">
        <v>17</v>
      </c>
      <c r="C244" s="216">
        <v>6</v>
      </c>
      <c r="D244" s="216">
        <v>23</v>
      </c>
      <c r="E244" s="219">
        <f t="shared" si="24"/>
        <v>26.086956521739129</v>
      </c>
    </row>
    <row r="245" spans="1:8" x14ac:dyDescent="0.2">
      <c r="A245" s="74" t="s">
        <v>166</v>
      </c>
      <c r="B245" s="78">
        <v>3</v>
      </c>
      <c r="C245" s="216">
        <v>0</v>
      </c>
      <c r="D245" s="216">
        <v>3</v>
      </c>
      <c r="E245" s="219">
        <f t="shared" si="24"/>
        <v>0</v>
      </c>
    </row>
    <row r="246" spans="1:8" x14ac:dyDescent="0.2">
      <c r="A246" s="74" t="s">
        <v>167</v>
      </c>
      <c r="B246" s="78">
        <v>0</v>
      </c>
      <c r="C246" s="216">
        <v>0</v>
      </c>
      <c r="D246" s="216">
        <v>0</v>
      </c>
      <c r="E246" s="219">
        <v>0</v>
      </c>
    </row>
    <row r="247" spans="1:8" x14ac:dyDescent="0.2">
      <c r="A247" s="74" t="s">
        <v>168</v>
      </c>
      <c r="B247" s="78">
        <v>0</v>
      </c>
      <c r="C247" s="216">
        <v>2</v>
      </c>
      <c r="D247" s="216">
        <v>2</v>
      </c>
      <c r="E247" s="219">
        <f t="shared" si="24"/>
        <v>100</v>
      </c>
    </row>
    <row r="248" spans="1:8" x14ac:dyDescent="0.2">
      <c r="A248" s="74" t="s">
        <v>169</v>
      </c>
      <c r="B248" s="78">
        <v>3</v>
      </c>
      <c r="C248" s="216">
        <v>0</v>
      </c>
      <c r="D248" s="216">
        <v>3</v>
      </c>
      <c r="E248" s="219">
        <f t="shared" si="24"/>
        <v>0</v>
      </c>
    </row>
    <row r="249" spans="1:8" x14ac:dyDescent="0.2">
      <c r="A249" s="74" t="s">
        <v>170</v>
      </c>
      <c r="B249" s="78">
        <v>0</v>
      </c>
      <c r="C249" s="216">
        <v>1</v>
      </c>
      <c r="D249" s="216">
        <v>1</v>
      </c>
      <c r="E249" s="219">
        <f t="shared" si="24"/>
        <v>100</v>
      </c>
    </row>
    <row r="250" spans="1:8" x14ac:dyDescent="0.2">
      <c r="A250" s="71" t="s">
        <v>32</v>
      </c>
      <c r="B250" s="79">
        <f>B251+B252+B253+B254+B255+B256+B257+B258+B259+B260+B261+B262+B263</f>
        <v>47</v>
      </c>
      <c r="C250" s="79">
        <f t="shared" ref="C250" si="29">C251+C252+C253+C254+C255+C256+C257+C258+C259+C260+C261+C262+C263</f>
        <v>730</v>
      </c>
      <c r="D250" s="79">
        <v>777</v>
      </c>
      <c r="E250" s="218">
        <f t="shared" si="24"/>
        <v>93.951093951093952</v>
      </c>
      <c r="G250" s="83"/>
      <c r="H250" s="83"/>
    </row>
    <row r="251" spans="1:8" x14ac:dyDescent="0.2">
      <c r="A251" s="74" t="s">
        <v>171</v>
      </c>
      <c r="B251" s="78">
        <v>3</v>
      </c>
      <c r="C251" s="216">
        <v>33</v>
      </c>
      <c r="D251" s="216">
        <v>36</v>
      </c>
      <c r="E251" s="219">
        <f t="shared" si="24"/>
        <v>91.666666666666671</v>
      </c>
    </row>
    <row r="252" spans="1:8" x14ac:dyDescent="0.2">
      <c r="A252" s="74" t="s">
        <v>172</v>
      </c>
      <c r="B252" s="78">
        <v>3</v>
      </c>
      <c r="C252" s="216">
        <v>19</v>
      </c>
      <c r="D252" s="216">
        <v>22</v>
      </c>
      <c r="E252" s="219">
        <f t="shared" si="24"/>
        <v>86.36363636363636</v>
      </c>
    </row>
    <row r="253" spans="1:8" x14ac:dyDescent="0.2">
      <c r="A253" s="74" t="s">
        <v>173</v>
      </c>
      <c r="B253" s="78">
        <v>3</v>
      </c>
      <c r="C253" s="216">
        <v>122</v>
      </c>
      <c r="D253" s="216">
        <v>125</v>
      </c>
      <c r="E253" s="219">
        <f t="shared" si="24"/>
        <v>97.6</v>
      </c>
    </row>
    <row r="254" spans="1:8" x14ac:dyDescent="0.2">
      <c r="A254" s="74" t="s">
        <v>174</v>
      </c>
      <c r="B254" s="78">
        <v>0</v>
      </c>
      <c r="C254" s="216">
        <v>0</v>
      </c>
      <c r="D254" s="216">
        <v>0</v>
      </c>
      <c r="E254" s="219">
        <v>0</v>
      </c>
    </row>
    <row r="255" spans="1:8" x14ac:dyDescent="0.2">
      <c r="A255" s="74" t="s">
        <v>175</v>
      </c>
      <c r="B255" s="78">
        <v>2</v>
      </c>
      <c r="C255" s="216">
        <v>0</v>
      </c>
      <c r="D255" s="216">
        <v>2</v>
      </c>
      <c r="E255" s="219">
        <f t="shared" si="24"/>
        <v>0</v>
      </c>
    </row>
    <row r="256" spans="1:8" x14ac:dyDescent="0.2">
      <c r="A256" s="74" t="s">
        <v>176</v>
      </c>
      <c r="B256" s="78">
        <v>0</v>
      </c>
      <c r="C256" s="216">
        <v>16</v>
      </c>
      <c r="D256" s="216">
        <v>16</v>
      </c>
      <c r="E256" s="219">
        <f t="shared" si="24"/>
        <v>100</v>
      </c>
    </row>
    <row r="257" spans="1:8" x14ac:dyDescent="0.2">
      <c r="A257" s="74" t="s">
        <v>177</v>
      </c>
      <c r="B257" s="78">
        <v>0</v>
      </c>
      <c r="C257" s="216">
        <v>3</v>
      </c>
      <c r="D257" s="216">
        <v>3</v>
      </c>
      <c r="E257" s="219">
        <f t="shared" si="24"/>
        <v>100</v>
      </c>
    </row>
    <row r="258" spans="1:8" x14ac:dyDescent="0.2">
      <c r="A258" s="74" t="s">
        <v>178</v>
      </c>
      <c r="B258" s="78">
        <v>2</v>
      </c>
      <c r="C258" s="216">
        <v>11</v>
      </c>
      <c r="D258" s="216">
        <v>13</v>
      </c>
      <c r="E258" s="219">
        <f t="shared" si="24"/>
        <v>84.615384615384613</v>
      </c>
    </row>
    <row r="259" spans="1:8" x14ac:dyDescent="0.2">
      <c r="A259" s="74" t="s">
        <v>179</v>
      </c>
      <c r="B259" s="78">
        <v>3</v>
      </c>
      <c r="C259" s="216">
        <v>1</v>
      </c>
      <c r="D259" s="216">
        <v>4</v>
      </c>
      <c r="E259" s="219">
        <f t="shared" si="24"/>
        <v>25</v>
      </c>
    </row>
    <row r="260" spans="1:8" x14ac:dyDescent="0.2">
      <c r="A260" s="74" t="s">
        <v>180</v>
      </c>
      <c r="B260" s="78">
        <v>0</v>
      </c>
      <c r="C260" s="216">
        <v>1</v>
      </c>
      <c r="D260" s="216">
        <v>1</v>
      </c>
      <c r="E260" s="219">
        <f t="shared" si="24"/>
        <v>100</v>
      </c>
    </row>
    <row r="261" spans="1:8" x14ac:dyDescent="0.2">
      <c r="A261" s="74" t="s">
        <v>181</v>
      </c>
      <c r="B261" s="78">
        <v>29</v>
      </c>
      <c r="C261" s="216">
        <v>353</v>
      </c>
      <c r="D261" s="216">
        <v>382</v>
      </c>
      <c r="E261" s="219">
        <f t="shared" si="24"/>
        <v>92.40837696335079</v>
      </c>
    </row>
    <row r="262" spans="1:8" x14ac:dyDescent="0.2">
      <c r="A262" s="74" t="s">
        <v>182</v>
      </c>
      <c r="B262" s="78">
        <v>0</v>
      </c>
      <c r="C262" s="216">
        <v>83</v>
      </c>
      <c r="D262" s="216">
        <v>83</v>
      </c>
      <c r="E262" s="219">
        <f t="shared" si="24"/>
        <v>100</v>
      </c>
    </row>
    <row r="263" spans="1:8" x14ac:dyDescent="0.2">
      <c r="A263" s="74" t="s">
        <v>183</v>
      </c>
      <c r="B263" s="78">
        <v>2</v>
      </c>
      <c r="C263" s="216">
        <v>88</v>
      </c>
      <c r="D263" s="216">
        <v>90</v>
      </c>
      <c r="E263" s="219">
        <f t="shared" si="24"/>
        <v>97.777777777777771</v>
      </c>
    </row>
    <row r="264" spans="1:8" x14ac:dyDescent="0.2">
      <c r="A264" s="71" t="s">
        <v>33</v>
      </c>
      <c r="B264" s="79">
        <v>62.1466167436907</v>
      </c>
      <c r="C264" s="217">
        <v>972.12629469593105</v>
      </c>
      <c r="D264" s="217">
        <v>1034</v>
      </c>
      <c r="E264" s="218">
        <f t="shared" si="24"/>
        <v>94.016082659180952</v>
      </c>
    </row>
    <row r="265" spans="1:8" x14ac:dyDescent="0.2">
      <c r="A265" s="75" t="s">
        <v>83</v>
      </c>
      <c r="B265" s="79">
        <f>B264+B250+B243+B235+B230+B226+B220</f>
        <v>520.14661674369063</v>
      </c>
      <c r="C265" s="79">
        <f t="shared" ref="C265" si="30">C264+C250+C243+C235+C230+C226+C220</f>
        <v>3180.1262946959309</v>
      </c>
      <c r="D265" s="79">
        <v>3700</v>
      </c>
      <c r="E265" s="218">
        <f t="shared" si="24"/>
        <v>85.949359316106253</v>
      </c>
      <c r="F265" s="83"/>
      <c r="G265" s="83"/>
      <c r="H265" s="83"/>
    </row>
    <row r="266" spans="1:8" x14ac:dyDescent="0.2">
      <c r="A266" s="4" t="s">
        <v>12</v>
      </c>
      <c r="B266" s="78">
        <v>0</v>
      </c>
      <c r="C266" s="216">
        <v>8</v>
      </c>
      <c r="D266" s="216">
        <v>8</v>
      </c>
      <c r="E266" s="219">
        <f t="shared" si="24"/>
        <v>100</v>
      </c>
    </row>
    <row r="267" spans="1:8" x14ac:dyDescent="0.2">
      <c r="A267" s="71" t="s">
        <v>13</v>
      </c>
      <c r="B267" s="79">
        <f>B265+B266</f>
        <v>520.14661674369063</v>
      </c>
      <c r="C267" s="79">
        <f t="shared" ref="C267" si="31">C265+C266</f>
        <v>3188.1262946959309</v>
      </c>
      <c r="D267" s="79">
        <v>3708</v>
      </c>
      <c r="E267" s="218">
        <f t="shared" si="24"/>
        <v>85.979673535488971</v>
      </c>
      <c r="G267" s="83"/>
      <c r="H267" s="83"/>
    </row>
    <row r="268" spans="1:8" x14ac:dyDescent="0.2">
      <c r="A268" s="200" t="s">
        <v>257</v>
      </c>
      <c r="B268" s="49"/>
      <c r="C268" s="50"/>
      <c r="D268" s="51"/>
      <c r="E268" s="203"/>
      <c r="F268" s="203"/>
      <c r="G268" s="203"/>
      <c r="H268" s="203"/>
    </row>
    <row r="269" spans="1:8" x14ac:dyDescent="0.2">
      <c r="A269" s="200" t="s">
        <v>184</v>
      </c>
      <c r="B269" s="49"/>
      <c r="C269" s="50"/>
      <c r="D269" s="51"/>
      <c r="E269" s="203"/>
      <c r="F269" s="203"/>
      <c r="G269" s="208"/>
      <c r="H269" s="208"/>
    </row>
    <row r="270" spans="1:8" x14ac:dyDescent="0.2">
      <c r="A270" s="213"/>
      <c r="B270" s="210"/>
      <c r="C270" s="211"/>
      <c r="D270" s="212"/>
      <c r="E270" s="203"/>
      <c r="F270" s="203"/>
      <c r="G270" s="203"/>
      <c r="H270" s="203"/>
    </row>
    <row r="271" spans="1:8" x14ac:dyDescent="0.2">
      <c r="A271" s="213"/>
      <c r="B271" s="210"/>
      <c r="C271" s="211"/>
      <c r="D271" s="212"/>
      <c r="E271" s="203"/>
      <c r="F271" s="203"/>
      <c r="G271" s="203"/>
      <c r="H271" s="203"/>
    </row>
    <row r="272" spans="1:8" x14ac:dyDescent="0.2">
      <c r="A272" s="254" t="s">
        <v>134</v>
      </c>
      <c r="B272" s="254"/>
      <c r="C272" s="254"/>
      <c r="D272" s="254"/>
      <c r="E272" s="254"/>
      <c r="F272" s="69"/>
      <c r="G272" s="69"/>
      <c r="H272" s="69"/>
    </row>
    <row r="273" spans="1:8" ht="22.5" x14ac:dyDescent="0.2">
      <c r="A273" s="71" t="s">
        <v>88</v>
      </c>
      <c r="B273" s="72" t="s">
        <v>7</v>
      </c>
      <c r="C273" s="72" t="s">
        <v>6</v>
      </c>
      <c r="D273" s="72" t="s">
        <v>17</v>
      </c>
      <c r="E273" s="72" t="s">
        <v>5</v>
      </c>
    </row>
    <row r="274" spans="1:8" x14ac:dyDescent="0.2">
      <c r="A274" s="71" t="s">
        <v>152</v>
      </c>
      <c r="B274" s="79">
        <f>B275+B276+B277+B278+B279</f>
        <v>546</v>
      </c>
      <c r="C274" s="79">
        <f t="shared" ref="C274" si="32">C275+C276+C277+C278+C279</f>
        <v>3345</v>
      </c>
      <c r="D274" s="79">
        <v>3891</v>
      </c>
      <c r="E274" s="218">
        <f>(C274*100)/D274</f>
        <v>85.967617579028527</v>
      </c>
      <c r="G274" s="83"/>
      <c r="H274" s="83"/>
    </row>
    <row r="275" spans="1:8" x14ac:dyDescent="0.2">
      <c r="A275" s="74" t="s">
        <v>147</v>
      </c>
      <c r="B275" s="78">
        <v>242</v>
      </c>
      <c r="C275" s="216">
        <v>1098</v>
      </c>
      <c r="D275" s="216">
        <v>1340</v>
      </c>
      <c r="E275" s="219">
        <f t="shared" ref="E275:E321" si="33">(C275*100)/D275</f>
        <v>81.940298507462686</v>
      </c>
    </row>
    <row r="276" spans="1:8" x14ac:dyDescent="0.2">
      <c r="A276" s="74" t="s">
        <v>148</v>
      </c>
      <c r="B276" s="78">
        <v>2</v>
      </c>
      <c r="C276" s="216">
        <v>2</v>
      </c>
      <c r="D276" s="216">
        <v>4</v>
      </c>
      <c r="E276" s="219">
        <f t="shared" si="33"/>
        <v>50</v>
      </c>
    </row>
    <row r="277" spans="1:8" x14ac:dyDescent="0.2">
      <c r="A277" s="74" t="s">
        <v>149</v>
      </c>
      <c r="B277" s="78">
        <v>43</v>
      </c>
      <c r="C277" s="216">
        <v>234</v>
      </c>
      <c r="D277" s="216">
        <v>277</v>
      </c>
      <c r="E277" s="219">
        <f t="shared" si="33"/>
        <v>84.476534296028888</v>
      </c>
    </row>
    <row r="278" spans="1:8" ht="22.5" x14ac:dyDescent="0.2">
      <c r="A278" s="74" t="s">
        <v>150</v>
      </c>
      <c r="B278" s="78">
        <v>158</v>
      </c>
      <c r="C278" s="216">
        <v>1392</v>
      </c>
      <c r="D278" s="216">
        <v>1550</v>
      </c>
      <c r="E278" s="219">
        <f t="shared" si="33"/>
        <v>89.806451612903231</v>
      </c>
    </row>
    <row r="279" spans="1:8" x14ac:dyDescent="0.2">
      <c r="A279" s="74" t="s">
        <v>151</v>
      </c>
      <c r="B279" s="78">
        <v>101</v>
      </c>
      <c r="C279" s="216">
        <v>619</v>
      </c>
      <c r="D279" s="216">
        <v>720</v>
      </c>
      <c r="E279" s="219">
        <f t="shared" si="33"/>
        <v>85.972222222222229</v>
      </c>
    </row>
    <row r="280" spans="1:8" x14ac:dyDescent="0.2">
      <c r="A280" s="71" t="s">
        <v>28</v>
      </c>
      <c r="B280" s="79">
        <f>B281+B282+B283</f>
        <v>2262</v>
      </c>
      <c r="C280" s="79">
        <f t="shared" ref="C280" si="34">C281+C282+C283</f>
        <v>5939</v>
      </c>
      <c r="D280" s="79">
        <v>8201</v>
      </c>
      <c r="E280" s="218">
        <f t="shared" si="33"/>
        <v>72.417997805145717</v>
      </c>
      <c r="G280" s="83"/>
      <c r="H280" s="83"/>
    </row>
    <row r="281" spans="1:8" x14ac:dyDescent="0.2">
      <c r="A281" s="74" t="s">
        <v>153</v>
      </c>
      <c r="B281" s="78">
        <v>959</v>
      </c>
      <c r="C281" s="216">
        <v>195</v>
      </c>
      <c r="D281" s="216">
        <v>1154</v>
      </c>
      <c r="E281" s="219">
        <f t="shared" si="33"/>
        <v>16.897746967071058</v>
      </c>
    </row>
    <row r="282" spans="1:8" ht="24.75" customHeight="1" x14ac:dyDescent="0.2">
      <c r="A282" s="74" t="s">
        <v>154</v>
      </c>
      <c r="B282" s="78">
        <v>649</v>
      </c>
      <c r="C282" s="216">
        <v>4401</v>
      </c>
      <c r="D282" s="216">
        <v>5050</v>
      </c>
      <c r="E282" s="219">
        <f t="shared" si="33"/>
        <v>87.148514851485146</v>
      </c>
    </row>
    <row r="283" spans="1:8" x14ac:dyDescent="0.2">
      <c r="A283" s="74" t="s">
        <v>155</v>
      </c>
      <c r="B283" s="78">
        <v>654</v>
      </c>
      <c r="C283" s="216">
        <v>1343</v>
      </c>
      <c r="D283" s="216">
        <v>1997</v>
      </c>
      <c r="E283" s="219">
        <f t="shared" si="33"/>
        <v>67.250876314471711</v>
      </c>
    </row>
    <row r="284" spans="1:8" x14ac:dyDescent="0.2">
      <c r="A284" s="71" t="s">
        <v>29</v>
      </c>
      <c r="B284" s="79">
        <f>B285+B286+B287+B288</f>
        <v>14</v>
      </c>
      <c r="C284" s="79">
        <f t="shared" ref="C284" si="35">C285+C286+C287+C288</f>
        <v>61</v>
      </c>
      <c r="D284" s="79">
        <v>75</v>
      </c>
      <c r="E284" s="218">
        <f t="shared" si="33"/>
        <v>81.333333333333329</v>
      </c>
      <c r="G284" s="83"/>
      <c r="H284" s="83"/>
    </row>
    <row r="285" spans="1:8" x14ac:dyDescent="0.2">
      <c r="A285" s="74" t="s">
        <v>156</v>
      </c>
      <c r="B285" s="78">
        <v>7</v>
      </c>
      <c r="C285" s="216">
        <v>29</v>
      </c>
      <c r="D285" s="216">
        <v>36</v>
      </c>
      <c r="E285" s="219">
        <f t="shared" si="33"/>
        <v>80.555555555555557</v>
      </c>
    </row>
    <row r="286" spans="1:8" x14ac:dyDescent="0.2">
      <c r="A286" s="74" t="s">
        <v>157</v>
      </c>
      <c r="B286" s="78">
        <v>0</v>
      </c>
      <c r="C286" s="216">
        <v>0</v>
      </c>
      <c r="D286" s="216">
        <v>0</v>
      </c>
      <c r="E286" s="219">
        <v>0</v>
      </c>
    </row>
    <row r="287" spans="1:8" ht="18.75" customHeight="1" x14ac:dyDescent="0.2">
      <c r="A287" s="74" t="s">
        <v>158</v>
      </c>
      <c r="B287" s="78">
        <v>0</v>
      </c>
      <c r="C287" s="216">
        <v>3</v>
      </c>
      <c r="D287" s="216">
        <v>3</v>
      </c>
      <c r="E287" s="219">
        <f t="shared" si="33"/>
        <v>100</v>
      </c>
    </row>
    <row r="288" spans="1:8" x14ac:dyDescent="0.2">
      <c r="A288" s="74" t="s">
        <v>159</v>
      </c>
      <c r="B288" s="78">
        <v>7</v>
      </c>
      <c r="C288" s="216">
        <v>29</v>
      </c>
      <c r="D288" s="216">
        <v>36</v>
      </c>
      <c r="E288" s="219">
        <f t="shared" si="33"/>
        <v>80.555555555555557</v>
      </c>
    </row>
    <row r="289" spans="1:8" x14ac:dyDescent="0.2">
      <c r="A289" s="71" t="s">
        <v>30</v>
      </c>
      <c r="B289" s="79">
        <f>B290+B291+B292+B293+B294+B295+B296</f>
        <v>221</v>
      </c>
      <c r="C289" s="79">
        <f t="shared" ref="C289" si="36">C290+C291+C292+C293+C294+C295+C296</f>
        <v>1715</v>
      </c>
      <c r="D289" s="79">
        <v>1936</v>
      </c>
      <c r="E289" s="218">
        <f t="shared" si="33"/>
        <v>88.584710743801651</v>
      </c>
      <c r="G289" s="83"/>
      <c r="H289" s="83"/>
    </row>
    <row r="290" spans="1:8" x14ac:dyDescent="0.2">
      <c r="A290" s="74" t="s">
        <v>160</v>
      </c>
      <c r="B290" s="78">
        <v>3</v>
      </c>
      <c r="C290" s="216">
        <v>4</v>
      </c>
      <c r="D290" s="216">
        <v>7</v>
      </c>
      <c r="E290" s="219">
        <f t="shared" si="33"/>
        <v>57.142857142857146</v>
      </c>
    </row>
    <row r="291" spans="1:8" x14ac:dyDescent="0.2">
      <c r="A291" s="74" t="s">
        <v>161</v>
      </c>
      <c r="B291" s="78">
        <v>0</v>
      </c>
      <c r="C291" s="216">
        <v>8</v>
      </c>
      <c r="D291" s="216">
        <v>8</v>
      </c>
      <c r="E291" s="219">
        <f t="shared" si="33"/>
        <v>100</v>
      </c>
    </row>
    <row r="292" spans="1:8" x14ac:dyDescent="0.2">
      <c r="A292" s="74" t="s">
        <v>162</v>
      </c>
      <c r="B292" s="78">
        <v>37</v>
      </c>
      <c r="C292" s="216">
        <v>506</v>
      </c>
      <c r="D292" s="216">
        <v>543</v>
      </c>
      <c r="E292" s="219">
        <f t="shared" si="33"/>
        <v>93.186003683241253</v>
      </c>
    </row>
    <row r="293" spans="1:8" x14ac:dyDescent="0.2">
      <c r="A293" s="74" t="s">
        <v>163</v>
      </c>
      <c r="B293" s="78">
        <v>13</v>
      </c>
      <c r="C293" s="216">
        <v>90</v>
      </c>
      <c r="D293" s="216">
        <v>103</v>
      </c>
      <c r="E293" s="219">
        <f t="shared" si="33"/>
        <v>87.378640776699029</v>
      </c>
    </row>
    <row r="294" spans="1:8" x14ac:dyDescent="0.2">
      <c r="A294" s="74" t="s">
        <v>164</v>
      </c>
      <c r="B294" s="78">
        <v>2</v>
      </c>
      <c r="C294" s="216">
        <v>53</v>
      </c>
      <c r="D294" s="216">
        <v>55</v>
      </c>
      <c r="E294" s="219">
        <f t="shared" si="33"/>
        <v>96.36363636363636</v>
      </c>
    </row>
    <row r="295" spans="1:8" x14ac:dyDescent="0.2">
      <c r="A295" s="74" t="s">
        <v>37</v>
      </c>
      <c r="B295" s="78">
        <v>111</v>
      </c>
      <c r="C295" s="216">
        <v>562</v>
      </c>
      <c r="D295" s="216">
        <v>673</v>
      </c>
      <c r="E295" s="219">
        <f t="shared" si="33"/>
        <v>83.506686478454682</v>
      </c>
    </row>
    <row r="296" spans="1:8" x14ac:dyDescent="0.2">
      <c r="A296" s="74" t="s">
        <v>165</v>
      </c>
      <c r="B296" s="78">
        <v>55</v>
      </c>
      <c r="C296" s="216">
        <v>492</v>
      </c>
      <c r="D296" s="216">
        <v>547</v>
      </c>
      <c r="E296" s="219">
        <f t="shared" si="33"/>
        <v>89.945155393053014</v>
      </c>
    </row>
    <row r="297" spans="1:8" x14ac:dyDescent="0.2">
      <c r="A297" s="71" t="s">
        <v>31</v>
      </c>
      <c r="B297" s="79">
        <f>B298+B299+B300+B301+B302+B303</f>
        <v>17</v>
      </c>
      <c r="C297" s="79">
        <f t="shared" ref="C297" si="37">C298+C299+C300+C301+C302+C303</f>
        <v>27</v>
      </c>
      <c r="D297" s="79">
        <v>44</v>
      </c>
      <c r="E297" s="218">
        <f t="shared" si="33"/>
        <v>61.363636363636367</v>
      </c>
      <c r="G297" s="83"/>
      <c r="H297" s="83"/>
    </row>
    <row r="298" spans="1:8" x14ac:dyDescent="0.2">
      <c r="A298" s="74" t="s">
        <v>40</v>
      </c>
      <c r="B298" s="78">
        <v>13</v>
      </c>
      <c r="C298" s="216">
        <v>25</v>
      </c>
      <c r="D298" s="216">
        <v>38</v>
      </c>
      <c r="E298" s="219">
        <f t="shared" si="33"/>
        <v>65.78947368421052</v>
      </c>
    </row>
    <row r="299" spans="1:8" x14ac:dyDescent="0.2">
      <c r="A299" s="74" t="s">
        <v>166</v>
      </c>
      <c r="B299" s="78">
        <v>4</v>
      </c>
      <c r="C299" s="216">
        <v>2</v>
      </c>
      <c r="D299" s="216">
        <v>6</v>
      </c>
      <c r="E299" s="219">
        <f t="shared" si="33"/>
        <v>33.333333333333336</v>
      </c>
    </row>
    <row r="300" spans="1:8" x14ac:dyDescent="0.2">
      <c r="A300" s="74" t="s">
        <v>167</v>
      </c>
      <c r="B300" s="78">
        <v>0</v>
      </c>
      <c r="C300" s="216">
        <v>0</v>
      </c>
      <c r="D300" s="216">
        <v>0</v>
      </c>
      <c r="E300" s="219">
        <v>0</v>
      </c>
    </row>
    <row r="301" spans="1:8" x14ac:dyDescent="0.2">
      <c r="A301" s="74" t="s">
        <v>168</v>
      </c>
      <c r="B301" s="78">
        <v>0</v>
      </c>
      <c r="C301" s="216">
        <v>0</v>
      </c>
      <c r="D301" s="216">
        <v>0</v>
      </c>
      <c r="E301" s="219">
        <v>0</v>
      </c>
    </row>
    <row r="302" spans="1:8" x14ac:dyDescent="0.2">
      <c r="A302" s="74" t="s">
        <v>169</v>
      </c>
      <c r="B302" s="78">
        <v>0</v>
      </c>
      <c r="C302" s="216">
        <v>0</v>
      </c>
      <c r="D302" s="216">
        <v>0</v>
      </c>
      <c r="E302" s="219">
        <v>0</v>
      </c>
    </row>
    <row r="303" spans="1:8" x14ac:dyDescent="0.2">
      <c r="A303" s="74" t="s">
        <v>170</v>
      </c>
      <c r="B303" s="78">
        <v>0</v>
      </c>
      <c r="C303" s="216">
        <v>0</v>
      </c>
      <c r="D303" s="216">
        <v>0</v>
      </c>
      <c r="E303" s="219">
        <v>0</v>
      </c>
    </row>
    <row r="304" spans="1:8" x14ac:dyDescent="0.2">
      <c r="A304" s="71" t="s">
        <v>32</v>
      </c>
      <c r="B304" s="79">
        <f>B305+B306+B307+B308+B309+B310+B311+B312+B313+B314+B315+B316+B317</f>
        <v>134</v>
      </c>
      <c r="C304" s="79">
        <f t="shared" ref="C304" si="38">C305+C306+C307+C308+C309+C310+C311+C312+C313+C314+C315+C316+C317</f>
        <v>1296</v>
      </c>
      <c r="D304" s="79">
        <v>1430</v>
      </c>
      <c r="E304" s="218">
        <f t="shared" si="33"/>
        <v>90.629370629370626</v>
      </c>
      <c r="G304" s="83"/>
      <c r="H304" s="83"/>
    </row>
    <row r="305" spans="1:8" x14ac:dyDescent="0.2">
      <c r="A305" s="74" t="s">
        <v>171</v>
      </c>
      <c r="B305" s="78">
        <v>5</v>
      </c>
      <c r="C305" s="216">
        <v>44</v>
      </c>
      <c r="D305" s="216">
        <v>49</v>
      </c>
      <c r="E305" s="219">
        <f t="shared" si="33"/>
        <v>89.795918367346943</v>
      </c>
    </row>
    <row r="306" spans="1:8" x14ac:dyDescent="0.2">
      <c r="A306" s="74" t="s">
        <v>172</v>
      </c>
      <c r="B306" s="78">
        <v>2</v>
      </c>
      <c r="C306" s="216">
        <v>55</v>
      </c>
      <c r="D306" s="216">
        <v>57</v>
      </c>
      <c r="E306" s="219">
        <f t="shared" si="33"/>
        <v>96.491228070175438</v>
      </c>
    </row>
    <row r="307" spans="1:8" x14ac:dyDescent="0.2">
      <c r="A307" s="74" t="s">
        <v>173</v>
      </c>
      <c r="B307" s="78">
        <v>11</v>
      </c>
      <c r="C307" s="216">
        <v>112</v>
      </c>
      <c r="D307" s="216">
        <v>123</v>
      </c>
      <c r="E307" s="219">
        <f t="shared" si="33"/>
        <v>91.056910569105696</v>
      </c>
    </row>
    <row r="308" spans="1:8" x14ac:dyDescent="0.2">
      <c r="A308" s="74" t="s">
        <v>174</v>
      </c>
      <c r="B308" s="78">
        <v>0</v>
      </c>
      <c r="C308" s="216">
        <v>3</v>
      </c>
      <c r="D308" s="216">
        <v>3</v>
      </c>
      <c r="E308" s="219">
        <f t="shared" si="33"/>
        <v>100</v>
      </c>
    </row>
    <row r="309" spans="1:8" x14ac:dyDescent="0.2">
      <c r="A309" s="74" t="s">
        <v>175</v>
      </c>
      <c r="B309" s="78">
        <v>2</v>
      </c>
      <c r="C309" s="216">
        <v>0</v>
      </c>
      <c r="D309" s="216">
        <v>2</v>
      </c>
      <c r="E309" s="219">
        <f t="shared" si="33"/>
        <v>0</v>
      </c>
    </row>
    <row r="310" spans="1:8" x14ac:dyDescent="0.2">
      <c r="A310" s="74" t="s">
        <v>176</v>
      </c>
      <c r="B310" s="78">
        <v>4</v>
      </c>
      <c r="C310" s="216">
        <v>4</v>
      </c>
      <c r="D310" s="216">
        <v>8</v>
      </c>
      <c r="E310" s="219">
        <f t="shared" si="33"/>
        <v>50</v>
      </c>
    </row>
    <row r="311" spans="1:8" x14ac:dyDescent="0.2">
      <c r="A311" s="74" t="s">
        <v>177</v>
      </c>
      <c r="B311" s="78">
        <v>2</v>
      </c>
      <c r="C311" s="216">
        <v>1</v>
      </c>
      <c r="D311" s="216">
        <v>3</v>
      </c>
      <c r="E311" s="219">
        <f t="shared" si="33"/>
        <v>33.333333333333336</v>
      </c>
    </row>
    <row r="312" spans="1:8" x14ac:dyDescent="0.2">
      <c r="A312" s="74" t="s">
        <v>178</v>
      </c>
      <c r="B312" s="78">
        <v>2</v>
      </c>
      <c r="C312" s="216">
        <v>7</v>
      </c>
      <c r="D312" s="216">
        <v>9</v>
      </c>
      <c r="E312" s="219">
        <f t="shared" si="33"/>
        <v>77.777777777777771</v>
      </c>
    </row>
    <row r="313" spans="1:8" x14ac:dyDescent="0.2">
      <c r="A313" s="74" t="s">
        <v>179</v>
      </c>
      <c r="B313" s="78">
        <v>7</v>
      </c>
      <c r="C313" s="216">
        <v>3</v>
      </c>
      <c r="D313" s="216">
        <v>10</v>
      </c>
      <c r="E313" s="219">
        <f t="shared" si="33"/>
        <v>30</v>
      </c>
    </row>
    <row r="314" spans="1:8" x14ac:dyDescent="0.2">
      <c r="A314" s="74" t="s">
        <v>180</v>
      </c>
      <c r="B314" s="78">
        <v>0</v>
      </c>
      <c r="C314" s="216">
        <v>2</v>
      </c>
      <c r="D314" s="216">
        <v>2</v>
      </c>
      <c r="E314" s="219">
        <f t="shared" si="33"/>
        <v>100</v>
      </c>
    </row>
    <row r="315" spans="1:8" x14ac:dyDescent="0.2">
      <c r="A315" s="74" t="s">
        <v>181</v>
      </c>
      <c r="B315" s="78">
        <v>61</v>
      </c>
      <c r="C315" s="216">
        <v>608</v>
      </c>
      <c r="D315" s="216">
        <v>669</v>
      </c>
      <c r="E315" s="219">
        <f t="shared" si="33"/>
        <v>90.881913303437969</v>
      </c>
    </row>
    <row r="316" spans="1:8" x14ac:dyDescent="0.2">
      <c r="A316" s="74" t="s">
        <v>182</v>
      </c>
      <c r="B316" s="78">
        <v>6</v>
      </c>
      <c r="C316" s="216">
        <v>142</v>
      </c>
      <c r="D316" s="216">
        <v>148</v>
      </c>
      <c r="E316" s="219">
        <f t="shared" si="33"/>
        <v>95.945945945945951</v>
      </c>
    </row>
    <row r="317" spans="1:8" x14ac:dyDescent="0.2">
      <c r="A317" s="74" t="s">
        <v>183</v>
      </c>
      <c r="B317" s="78">
        <v>32</v>
      </c>
      <c r="C317" s="216">
        <v>315</v>
      </c>
      <c r="D317" s="216">
        <v>347</v>
      </c>
      <c r="E317" s="219">
        <f t="shared" si="33"/>
        <v>90.778097982708928</v>
      </c>
    </row>
    <row r="318" spans="1:8" x14ac:dyDescent="0.2">
      <c r="A318" s="71" t="s">
        <v>33</v>
      </c>
      <c r="B318" s="79">
        <v>197</v>
      </c>
      <c r="C318" s="217">
        <v>2281</v>
      </c>
      <c r="D318" s="217">
        <v>2478</v>
      </c>
      <c r="E318" s="218">
        <f t="shared" si="33"/>
        <v>92.050040355125105</v>
      </c>
    </row>
    <row r="319" spans="1:8" x14ac:dyDescent="0.2">
      <c r="A319" s="75" t="s">
        <v>83</v>
      </c>
      <c r="B319" s="79">
        <f>B318+B304+B297+B289+B284+B280+B274</f>
        <v>3391</v>
      </c>
      <c r="C319" s="79">
        <f t="shared" ref="C319" si="39">C318+C304+C297+C289+C284+C280+C274</f>
        <v>14664</v>
      </c>
      <c r="D319" s="79">
        <v>18055</v>
      </c>
      <c r="E319" s="218">
        <f t="shared" si="33"/>
        <v>81.218499030739409</v>
      </c>
      <c r="F319" s="83"/>
      <c r="G319" s="83"/>
      <c r="H319" s="83"/>
    </row>
    <row r="320" spans="1:8" x14ac:dyDescent="0.2">
      <c r="A320" s="4" t="s">
        <v>12</v>
      </c>
      <c r="B320" s="78">
        <v>7</v>
      </c>
      <c r="C320" s="216">
        <v>30</v>
      </c>
      <c r="D320" s="216">
        <v>37</v>
      </c>
      <c r="E320" s="219">
        <f t="shared" si="33"/>
        <v>81.081081081081081</v>
      </c>
    </row>
    <row r="321" spans="1:8" x14ac:dyDescent="0.2">
      <c r="A321" s="71" t="s">
        <v>13</v>
      </c>
      <c r="B321" s="79">
        <f>B319+B320</f>
        <v>3398</v>
      </c>
      <c r="C321" s="79">
        <f t="shared" ref="C321" si="40">C319+C320</f>
        <v>14694</v>
      </c>
      <c r="D321" s="79">
        <v>18092</v>
      </c>
      <c r="E321" s="218">
        <f t="shared" si="33"/>
        <v>81.218217996904713</v>
      </c>
      <c r="G321" s="83"/>
      <c r="H321" s="83"/>
    </row>
    <row r="322" spans="1:8" x14ac:dyDescent="0.2">
      <c r="A322" s="200" t="s">
        <v>258</v>
      </c>
      <c r="B322" s="49"/>
      <c r="C322" s="50"/>
      <c r="D322" s="51"/>
      <c r="E322" s="203"/>
      <c r="F322" s="203"/>
      <c r="G322" s="203"/>
      <c r="H322" s="203"/>
    </row>
    <row r="323" spans="1:8" x14ac:dyDescent="0.2">
      <c r="A323" s="200" t="s">
        <v>184</v>
      </c>
      <c r="B323" s="49"/>
      <c r="C323" s="50"/>
      <c r="D323" s="51"/>
      <c r="E323" s="203"/>
      <c r="F323" s="203"/>
      <c r="G323" s="208"/>
      <c r="H323" s="208"/>
    </row>
    <row r="324" spans="1:8" x14ac:dyDescent="0.2">
      <c r="A324" s="213"/>
      <c r="B324" s="210"/>
      <c r="C324" s="211"/>
      <c r="D324" s="212"/>
      <c r="E324" s="203"/>
      <c r="F324" s="203"/>
      <c r="G324" s="203"/>
      <c r="H324" s="203"/>
    </row>
    <row r="325" spans="1:8" x14ac:dyDescent="0.2">
      <c r="A325" s="213"/>
      <c r="B325" s="210"/>
      <c r="C325" s="211"/>
      <c r="D325" s="212"/>
      <c r="E325" s="203"/>
      <c r="F325" s="203"/>
      <c r="G325" s="203"/>
      <c r="H325" s="203"/>
    </row>
    <row r="326" spans="1:8" x14ac:dyDescent="0.2">
      <c r="A326" s="256" t="s">
        <v>82</v>
      </c>
      <c r="B326" s="256" t="s">
        <v>0</v>
      </c>
      <c r="C326" s="256"/>
      <c r="D326" s="256"/>
      <c r="E326" s="256"/>
      <c r="F326" s="69"/>
      <c r="G326" s="69"/>
      <c r="H326" s="69"/>
    </row>
    <row r="327" spans="1:8" ht="22.5" x14ac:dyDescent="0.2">
      <c r="A327" s="71" t="s">
        <v>88</v>
      </c>
      <c r="B327" s="72" t="s">
        <v>7</v>
      </c>
      <c r="C327" s="72" t="s">
        <v>6</v>
      </c>
      <c r="D327" s="72" t="s">
        <v>17</v>
      </c>
      <c r="E327" s="72" t="s">
        <v>5</v>
      </c>
    </row>
    <row r="328" spans="1:8" x14ac:dyDescent="0.2">
      <c r="A328" s="71" t="s">
        <v>152</v>
      </c>
      <c r="B328" s="79">
        <f>B329+B330+B331+B332+B333</f>
        <v>290</v>
      </c>
      <c r="C328" s="79">
        <f t="shared" ref="C328" si="41">C329+C330+C331+C332+C333</f>
        <v>1559</v>
      </c>
      <c r="D328" s="79">
        <v>1849</v>
      </c>
      <c r="E328" s="218">
        <f>(C328*100)/D328</f>
        <v>84.315846403461336</v>
      </c>
      <c r="G328" s="83"/>
      <c r="H328" s="83"/>
    </row>
    <row r="329" spans="1:8" x14ac:dyDescent="0.2">
      <c r="A329" s="74" t="s">
        <v>147</v>
      </c>
      <c r="B329" s="78">
        <v>51</v>
      </c>
      <c r="C329" s="216">
        <v>86</v>
      </c>
      <c r="D329" s="216">
        <v>137</v>
      </c>
      <c r="E329" s="219">
        <f t="shared" ref="E329:E375" si="42">(C329*100)/D329</f>
        <v>62.773722627737229</v>
      </c>
    </row>
    <row r="330" spans="1:8" x14ac:dyDescent="0.2">
      <c r="A330" s="74" t="s">
        <v>148</v>
      </c>
      <c r="B330" s="78">
        <v>3</v>
      </c>
      <c r="C330" s="216">
        <v>1</v>
      </c>
      <c r="D330" s="216">
        <v>4</v>
      </c>
      <c r="E330" s="219">
        <f t="shared" si="42"/>
        <v>25</v>
      </c>
    </row>
    <row r="331" spans="1:8" x14ac:dyDescent="0.2">
      <c r="A331" s="74" t="s">
        <v>149</v>
      </c>
      <c r="B331" s="78">
        <v>53</v>
      </c>
      <c r="C331" s="216">
        <v>126</v>
      </c>
      <c r="D331" s="216">
        <v>179</v>
      </c>
      <c r="E331" s="219">
        <f t="shared" si="42"/>
        <v>70.391061452513966</v>
      </c>
    </row>
    <row r="332" spans="1:8" ht="22.5" x14ac:dyDescent="0.2">
      <c r="A332" s="74" t="s">
        <v>150</v>
      </c>
      <c r="B332" s="78">
        <v>127</v>
      </c>
      <c r="C332" s="216">
        <v>1077</v>
      </c>
      <c r="D332" s="216">
        <v>1204</v>
      </c>
      <c r="E332" s="219">
        <f t="shared" si="42"/>
        <v>89.451827242524914</v>
      </c>
    </row>
    <row r="333" spans="1:8" x14ac:dyDescent="0.2">
      <c r="A333" s="74" t="s">
        <v>151</v>
      </c>
      <c r="B333" s="78">
        <v>56</v>
      </c>
      <c r="C333" s="216">
        <v>269</v>
      </c>
      <c r="D333" s="216">
        <v>325</v>
      </c>
      <c r="E333" s="219">
        <f t="shared" si="42"/>
        <v>82.769230769230774</v>
      </c>
    </row>
    <row r="334" spans="1:8" x14ac:dyDescent="0.2">
      <c r="A334" s="71" t="s">
        <v>28</v>
      </c>
      <c r="B334" s="79">
        <f>B335+B336+B337</f>
        <v>931</v>
      </c>
      <c r="C334" s="79">
        <f t="shared" ref="C334" si="43">C335+C336+C337</f>
        <v>1311</v>
      </c>
      <c r="D334" s="79">
        <v>2242</v>
      </c>
      <c r="E334" s="218">
        <f t="shared" si="42"/>
        <v>58.474576271186443</v>
      </c>
      <c r="G334" s="83"/>
      <c r="H334" s="83"/>
    </row>
    <row r="335" spans="1:8" x14ac:dyDescent="0.2">
      <c r="A335" s="74" t="s">
        <v>153</v>
      </c>
      <c r="B335" s="78">
        <v>528</v>
      </c>
      <c r="C335" s="216">
        <v>239</v>
      </c>
      <c r="D335" s="216">
        <v>767</v>
      </c>
      <c r="E335" s="219">
        <f t="shared" si="42"/>
        <v>31.160365058670145</v>
      </c>
    </row>
    <row r="336" spans="1:8" x14ac:dyDescent="0.2">
      <c r="A336" s="74" t="s">
        <v>154</v>
      </c>
      <c r="B336" s="78">
        <v>267</v>
      </c>
      <c r="C336" s="216">
        <v>815</v>
      </c>
      <c r="D336" s="216">
        <v>1082</v>
      </c>
      <c r="E336" s="219">
        <f t="shared" si="42"/>
        <v>75.323475046210717</v>
      </c>
    </row>
    <row r="337" spans="1:8" x14ac:dyDescent="0.2">
      <c r="A337" s="74" t="s">
        <v>155</v>
      </c>
      <c r="B337" s="78">
        <v>136</v>
      </c>
      <c r="C337" s="216">
        <v>257</v>
      </c>
      <c r="D337" s="216">
        <v>393</v>
      </c>
      <c r="E337" s="219">
        <f t="shared" si="42"/>
        <v>65.394402035623415</v>
      </c>
    </row>
    <row r="338" spans="1:8" x14ac:dyDescent="0.2">
      <c r="A338" s="71" t="s">
        <v>29</v>
      </c>
      <c r="B338" s="79">
        <f>B339+B340+B341+B342</f>
        <v>117</v>
      </c>
      <c r="C338" s="79">
        <f t="shared" ref="C338" si="44">C339+C340+C341+C342</f>
        <v>737</v>
      </c>
      <c r="D338" s="79">
        <v>854</v>
      </c>
      <c r="E338" s="218">
        <f t="shared" si="42"/>
        <v>86.29976580796253</v>
      </c>
      <c r="G338" s="83"/>
      <c r="H338" s="83"/>
    </row>
    <row r="339" spans="1:8" x14ac:dyDescent="0.2">
      <c r="A339" s="74" t="s">
        <v>156</v>
      </c>
      <c r="B339" s="78">
        <v>102</v>
      </c>
      <c r="C339" s="216">
        <v>682</v>
      </c>
      <c r="D339" s="216">
        <v>784</v>
      </c>
      <c r="E339" s="219">
        <f t="shared" si="42"/>
        <v>86.989795918367349</v>
      </c>
    </row>
    <row r="340" spans="1:8" x14ac:dyDescent="0.2">
      <c r="A340" s="74" t="s">
        <v>157</v>
      </c>
      <c r="B340" s="78">
        <v>0</v>
      </c>
      <c r="C340" s="216">
        <v>0</v>
      </c>
      <c r="D340" s="216">
        <v>0</v>
      </c>
      <c r="E340" s="219">
        <v>0</v>
      </c>
    </row>
    <row r="341" spans="1:8" ht="24.75" customHeight="1" x14ac:dyDescent="0.2">
      <c r="A341" s="74" t="s">
        <v>158</v>
      </c>
      <c r="B341" s="78">
        <v>13</v>
      </c>
      <c r="C341" s="216">
        <v>53</v>
      </c>
      <c r="D341" s="216">
        <v>66</v>
      </c>
      <c r="E341" s="219">
        <f t="shared" si="42"/>
        <v>80.303030303030297</v>
      </c>
    </row>
    <row r="342" spans="1:8" x14ac:dyDescent="0.2">
      <c r="A342" s="74" t="s">
        <v>159</v>
      </c>
      <c r="B342" s="78">
        <v>2</v>
      </c>
      <c r="C342" s="216">
        <v>2</v>
      </c>
      <c r="D342" s="216">
        <v>4</v>
      </c>
      <c r="E342" s="219">
        <f t="shared" si="42"/>
        <v>50</v>
      </c>
    </row>
    <row r="343" spans="1:8" x14ac:dyDescent="0.2">
      <c r="A343" s="71" t="s">
        <v>30</v>
      </c>
      <c r="B343" s="79">
        <f>B344+B345+B346+B347+B348+B349+B350</f>
        <v>129</v>
      </c>
      <c r="C343" s="79">
        <f t="shared" ref="C343" si="45">C344+C345+C346+C347+C348+C349+C350</f>
        <v>1037</v>
      </c>
      <c r="D343" s="79">
        <v>1166</v>
      </c>
      <c r="E343" s="218">
        <f t="shared" si="42"/>
        <v>88.936535162950264</v>
      </c>
      <c r="G343" s="83"/>
      <c r="H343" s="83"/>
    </row>
    <row r="344" spans="1:8" x14ac:dyDescent="0.2">
      <c r="A344" s="74" t="s">
        <v>160</v>
      </c>
      <c r="B344" s="78">
        <v>4</v>
      </c>
      <c r="C344" s="216">
        <v>12</v>
      </c>
      <c r="D344" s="216">
        <v>16</v>
      </c>
      <c r="E344" s="219">
        <f t="shared" si="42"/>
        <v>75</v>
      </c>
    </row>
    <row r="345" spans="1:8" x14ac:dyDescent="0.2">
      <c r="A345" s="74" t="s">
        <v>161</v>
      </c>
      <c r="B345" s="78">
        <v>6</v>
      </c>
      <c r="C345" s="216">
        <v>8</v>
      </c>
      <c r="D345" s="216">
        <v>14</v>
      </c>
      <c r="E345" s="219">
        <f t="shared" si="42"/>
        <v>57.142857142857146</v>
      </c>
    </row>
    <row r="346" spans="1:8" ht="14.25" customHeight="1" x14ac:dyDescent="0.2">
      <c r="A346" s="74" t="s">
        <v>162</v>
      </c>
      <c r="B346" s="78">
        <v>25</v>
      </c>
      <c r="C346" s="216">
        <v>381</v>
      </c>
      <c r="D346" s="216">
        <v>406</v>
      </c>
      <c r="E346" s="219">
        <f t="shared" si="42"/>
        <v>93.842364532019701</v>
      </c>
    </row>
    <row r="347" spans="1:8" x14ac:dyDescent="0.2">
      <c r="A347" s="74" t="s">
        <v>163</v>
      </c>
      <c r="B347" s="78">
        <v>5</v>
      </c>
      <c r="C347" s="216">
        <v>180</v>
      </c>
      <c r="D347" s="216">
        <v>185</v>
      </c>
      <c r="E347" s="219">
        <f t="shared" si="42"/>
        <v>97.297297297297291</v>
      </c>
    </row>
    <row r="348" spans="1:8" x14ac:dyDescent="0.2">
      <c r="A348" s="74" t="s">
        <v>164</v>
      </c>
      <c r="B348" s="78">
        <v>0</v>
      </c>
      <c r="C348" s="216">
        <v>8</v>
      </c>
      <c r="D348" s="216">
        <v>8</v>
      </c>
      <c r="E348" s="219">
        <f t="shared" si="42"/>
        <v>100</v>
      </c>
    </row>
    <row r="349" spans="1:8" x14ac:dyDescent="0.2">
      <c r="A349" s="74" t="s">
        <v>37</v>
      </c>
      <c r="B349" s="78">
        <v>77</v>
      </c>
      <c r="C349" s="216">
        <v>359</v>
      </c>
      <c r="D349" s="216">
        <v>436</v>
      </c>
      <c r="E349" s="219">
        <f t="shared" si="42"/>
        <v>82.339449541284409</v>
      </c>
    </row>
    <row r="350" spans="1:8" x14ac:dyDescent="0.2">
      <c r="A350" s="74" t="s">
        <v>165</v>
      </c>
      <c r="B350" s="78">
        <v>12</v>
      </c>
      <c r="C350" s="216">
        <v>89</v>
      </c>
      <c r="D350" s="216">
        <v>101</v>
      </c>
      <c r="E350" s="219">
        <f t="shared" si="42"/>
        <v>88.118811881188122</v>
      </c>
    </row>
    <row r="351" spans="1:8" x14ac:dyDescent="0.2">
      <c r="A351" s="71" t="s">
        <v>31</v>
      </c>
      <c r="B351" s="79">
        <f>B352+B353+B354+B355+B356+B357</f>
        <v>362</v>
      </c>
      <c r="C351" s="79">
        <f t="shared" ref="C351" si="46">C352+C353+C354+C355+C356+C357</f>
        <v>551</v>
      </c>
      <c r="D351" s="79">
        <v>913</v>
      </c>
      <c r="E351" s="218">
        <f t="shared" si="42"/>
        <v>60.350492880613359</v>
      </c>
      <c r="G351" s="83"/>
      <c r="H351" s="83"/>
    </row>
    <row r="352" spans="1:8" x14ac:dyDescent="0.2">
      <c r="A352" s="74" t="s">
        <v>40</v>
      </c>
      <c r="B352" s="78">
        <v>36</v>
      </c>
      <c r="C352" s="216">
        <v>68</v>
      </c>
      <c r="D352" s="216">
        <v>104</v>
      </c>
      <c r="E352" s="219">
        <f t="shared" si="42"/>
        <v>65.384615384615387</v>
      </c>
    </row>
    <row r="353" spans="1:8" x14ac:dyDescent="0.2">
      <c r="A353" s="74" t="s">
        <v>166</v>
      </c>
      <c r="B353" s="78">
        <v>139</v>
      </c>
      <c r="C353" s="216">
        <v>126</v>
      </c>
      <c r="D353" s="216">
        <v>265</v>
      </c>
      <c r="E353" s="219">
        <f t="shared" si="42"/>
        <v>47.547169811320757</v>
      </c>
    </row>
    <row r="354" spans="1:8" x14ac:dyDescent="0.2">
      <c r="A354" s="74" t="s">
        <v>167</v>
      </c>
      <c r="B354" s="78">
        <v>135</v>
      </c>
      <c r="C354" s="216">
        <v>205</v>
      </c>
      <c r="D354" s="216">
        <v>340</v>
      </c>
      <c r="E354" s="219">
        <f t="shared" si="42"/>
        <v>60.294117647058826</v>
      </c>
    </row>
    <row r="355" spans="1:8" x14ac:dyDescent="0.2">
      <c r="A355" s="74" t="s">
        <v>168</v>
      </c>
      <c r="B355" s="78">
        <v>7</v>
      </c>
      <c r="C355" s="216">
        <v>5</v>
      </c>
      <c r="D355" s="216">
        <v>12</v>
      </c>
      <c r="E355" s="219">
        <f t="shared" si="42"/>
        <v>41.666666666666664</v>
      </c>
    </row>
    <row r="356" spans="1:8" x14ac:dyDescent="0.2">
      <c r="A356" s="74" t="s">
        <v>169</v>
      </c>
      <c r="B356" s="78">
        <v>33</v>
      </c>
      <c r="C356" s="216">
        <v>56</v>
      </c>
      <c r="D356" s="216">
        <v>89</v>
      </c>
      <c r="E356" s="219">
        <f t="shared" si="42"/>
        <v>62.921348314606739</v>
      </c>
    </row>
    <row r="357" spans="1:8" x14ac:dyDescent="0.2">
      <c r="A357" s="74" t="s">
        <v>170</v>
      </c>
      <c r="B357" s="78">
        <v>12</v>
      </c>
      <c r="C357" s="216">
        <v>91</v>
      </c>
      <c r="D357" s="216">
        <v>103</v>
      </c>
      <c r="E357" s="219">
        <f t="shared" si="42"/>
        <v>88.349514563106794</v>
      </c>
    </row>
    <row r="358" spans="1:8" x14ac:dyDescent="0.2">
      <c r="A358" s="71" t="s">
        <v>32</v>
      </c>
      <c r="B358" s="79">
        <f>B359+B360+B361+B362+B363+B364+B365+B366+B367+B368+B369+B370+B371</f>
        <v>2323</v>
      </c>
      <c r="C358" s="79">
        <f t="shared" ref="C358" si="47">C359+C360+C361+C362+C363+C364+C365+C366+C367+C368+C369+C370+C371</f>
        <v>22177</v>
      </c>
      <c r="D358" s="79">
        <v>24500</v>
      </c>
      <c r="E358" s="218">
        <f t="shared" si="42"/>
        <v>90.518367346938774</v>
      </c>
      <c r="G358" s="83"/>
      <c r="H358" s="83"/>
    </row>
    <row r="359" spans="1:8" x14ac:dyDescent="0.2">
      <c r="A359" s="74" t="s">
        <v>171</v>
      </c>
      <c r="B359" s="78">
        <v>49</v>
      </c>
      <c r="C359" s="216">
        <v>395</v>
      </c>
      <c r="D359" s="216">
        <v>444</v>
      </c>
      <c r="E359" s="219">
        <f t="shared" si="42"/>
        <v>88.963963963963963</v>
      </c>
    </row>
    <row r="360" spans="1:8" x14ac:dyDescent="0.2">
      <c r="A360" s="74" t="s">
        <v>172</v>
      </c>
      <c r="B360" s="78">
        <v>2</v>
      </c>
      <c r="C360" s="216">
        <v>55</v>
      </c>
      <c r="D360" s="216">
        <v>57</v>
      </c>
      <c r="E360" s="219">
        <f t="shared" si="42"/>
        <v>96.491228070175438</v>
      </c>
    </row>
    <row r="361" spans="1:8" x14ac:dyDescent="0.2">
      <c r="A361" s="74" t="s">
        <v>173</v>
      </c>
      <c r="B361" s="78">
        <v>643</v>
      </c>
      <c r="C361" s="216">
        <v>6129</v>
      </c>
      <c r="D361" s="216">
        <v>6772</v>
      </c>
      <c r="E361" s="219">
        <f t="shared" si="42"/>
        <v>90.505020673360903</v>
      </c>
    </row>
    <row r="362" spans="1:8" x14ac:dyDescent="0.2">
      <c r="A362" s="74" t="s">
        <v>174</v>
      </c>
      <c r="B362" s="78">
        <v>0</v>
      </c>
      <c r="C362" s="216">
        <v>15</v>
      </c>
      <c r="D362" s="216">
        <v>15</v>
      </c>
      <c r="E362" s="219">
        <f t="shared" si="42"/>
        <v>100</v>
      </c>
    </row>
    <row r="363" spans="1:8" x14ac:dyDescent="0.2">
      <c r="A363" s="74" t="s">
        <v>175</v>
      </c>
      <c r="B363" s="78">
        <v>96</v>
      </c>
      <c r="C363" s="216">
        <v>203</v>
      </c>
      <c r="D363" s="216">
        <v>299</v>
      </c>
      <c r="E363" s="219">
        <f t="shared" si="42"/>
        <v>67.892976588628756</v>
      </c>
    </row>
    <row r="364" spans="1:8" x14ac:dyDescent="0.2">
      <c r="A364" s="74" t="s">
        <v>176</v>
      </c>
      <c r="B364" s="78">
        <v>26</v>
      </c>
      <c r="C364" s="216">
        <v>275</v>
      </c>
      <c r="D364" s="216">
        <v>301</v>
      </c>
      <c r="E364" s="219">
        <f t="shared" si="42"/>
        <v>91.362126245847179</v>
      </c>
    </row>
    <row r="365" spans="1:8" x14ac:dyDescent="0.2">
      <c r="A365" s="74" t="s">
        <v>177</v>
      </c>
      <c r="B365" s="78">
        <v>19</v>
      </c>
      <c r="C365" s="216">
        <v>39</v>
      </c>
      <c r="D365" s="216">
        <v>58</v>
      </c>
      <c r="E365" s="219">
        <f t="shared" si="42"/>
        <v>67.241379310344826</v>
      </c>
    </row>
    <row r="366" spans="1:8" x14ac:dyDescent="0.2">
      <c r="A366" s="74" t="s">
        <v>178</v>
      </c>
      <c r="B366" s="78">
        <v>14</v>
      </c>
      <c r="C366" s="216">
        <v>143</v>
      </c>
      <c r="D366" s="216">
        <v>157</v>
      </c>
      <c r="E366" s="219">
        <f t="shared" si="42"/>
        <v>91.082802547770697</v>
      </c>
    </row>
    <row r="367" spans="1:8" x14ac:dyDescent="0.2">
      <c r="A367" s="74" t="s">
        <v>179</v>
      </c>
      <c r="B367" s="78">
        <v>30</v>
      </c>
      <c r="C367" s="216">
        <v>32</v>
      </c>
      <c r="D367" s="216">
        <v>62</v>
      </c>
      <c r="E367" s="219">
        <f t="shared" si="42"/>
        <v>51.612903225806448</v>
      </c>
    </row>
    <row r="368" spans="1:8" x14ac:dyDescent="0.2">
      <c r="A368" s="74" t="s">
        <v>180</v>
      </c>
      <c r="B368" s="78">
        <v>11</v>
      </c>
      <c r="C368" s="216">
        <v>158</v>
      </c>
      <c r="D368" s="216">
        <v>169</v>
      </c>
      <c r="E368" s="219">
        <f t="shared" si="42"/>
        <v>93.491124260355036</v>
      </c>
    </row>
    <row r="369" spans="1:8" x14ac:dyDescent="0.2">
      <c r="A369" s="74" t="s">
        <v>181</v>
      </c>
      <c r="B369" s="78">
        <v>1090</v>
      </c>
      <c r="C369" s="216">
        <v>12055</v>
      </c>
      <c r="D369" s="216">
        <v>13145</v>
      </c>
      <c r="E369" s="219">
        <f t="shared" si="42"/>
        <v>91.70787371624192</v>
      </c>
    </row>
    <row r="370" spans="1:8" x14ac:dyDescent="0.2">
      <c r="A370" s="74" t="s">
        <v>182</v>
      </c>
      <c r="B370" s="78">
        <v>272</v>
      </c>
      <c r="C370" s="216">
        <v>2112</v>
      </c>
      <c r="D370" s="216">
        <v>2384</v>
      </c>
      <c r="E370" s="219">
        <f t="shared" si="42"/>
        <v>88.590604026845639</v>
      </c>
    </row>
    <row r="371" spans="1:8" x14ac:dyDescent="0.2">
      <c r="A371" s="74" t="s">
        <v>183</v>
      </c>
      <c r="B371" s="78">
        <v>71</v>
      </c>
      <c r="C371" s="216">
        <v>566</v>
      </c>
      <c r="D371" s="216">
        <v>637</v>
      </c>
      <c r="E371" s="219">
        <f t="shared" si="42"/>
        <v>88.85400313971742</v>
      </c>
    </row>
    <row r="372" spans="1:8" x14ac:dyDescent="0.2">
      <c r="A372" s="71" t="s">
        <v>33</v>
      </c>
      <c r="B372" s="79">
        <v>485</v>
      </c>
      <c r="C372" s="217">
        <v>5437</v>
      </c>
      <c r="D372" s="217">
        <v>5922</v>
      </c>
      <c r="E372" s="218">
        <f t="shared" si="42"/>
        <v>91.810199257007767</v>
      </c>
    </row>
    <row r="373" spans="1:8" x14ac:dyDescent="0.2">
      <c r="A373" s="75" t="s">
        <v>83</v>
      </c>
      <c r="B373" s="79">
        <f>B372+B358+B351+B343+B338+B334+B328</f>
        <v>4637</v>
      </c>
      <c r="C373" s="79">
        <f t="shared" ref="C373" si="48">C372+C358+C351+C343+C338+C334+C328</f>
        <v>32809</v>
      </c>
      <c r="D373" s="79">
        <v>37446</v>
      </c>
      <c r="E373" s="218">
        <f t="shared" si="42"/>
        <v>87.61683490893553</v>
      </c>
      <c r="F373" s="83"/>
      <c r="G373" s="83"/>
      <c r="H373" s="83"/>
    </row>
    <row r="374" spans="1:8" x14ac:dyDescent="0.2">
      <c r="A374" s="4" t="s">
        <v>12</v>
      </c>
      <c r="B374" s="78">
        <v>3</v>
      </c>
      <c r="C374" s="216">
        <v>29</v>
      </c>
      <c r="D374" s="216">
        <v>32</v>
      </c>
      <c r="E374" s="219">
        <f t="shared" si="42"/>
        <v>90.625</v>
      </c>
    </row>
    <row r="375" spans="1:8" x14ac:dyDescent="0.2">
      <c r="A375" s="71" t="s">
        <v>13</v>
      </c>
      <c r="B375" s="79">
        <f>B373+B374</f>
        <v>4640</v>
      </c>
      <c r="C375" s="79">
        <f t="shared" ref="C375" si="49">C373+C374</f>
        <v>32838</v>
      </c>
      <c r="D375" s="79">
        <v>37478</v>
      </c>
      <c r="E375" s="218">
        <f t="shared" si="42"/>
        <v>87.619403383318215</v>
      </c>
      <c r="G375" s="83"/>
      <c r="H375" s="83"/>
    </row>
    <row r="376" spans="1:8" x14ac:dyDescent="0.2">
      <c r="A376" s="200" t="s">
        <v>259</v>
      </c>
      <c r="B376" s="49"/>
      <c r="C376" s="50"/>
      <c r="D376" s="51"/>
      <c r="E376" s="203"/>
      <c r="F376" s="203"/>
      <c r="G376" s="203"/>
      <c r="H376" s="203"/>
    </row>
    <row r="377" spans="1:8" x14ac:dyDescent="0.2">
      <c r="A377" s="200" t="s">
        <v>184</v>
      </c>
      <c r="B377" s="49"/>
      <c r="C377" s="50"/>
      <c r="D377" s="51"/>
      <c r="E377" s="203"/>
      <c r="F377" s="203"/>
      <c r="G377" s="208"/>
      <c r="H377" s="208"/>
    </row>
    <row r="378" spans="1:8" x14ac:dyDescent="0.2">
      <c r="A378" s="213"/>
      <c r="B378" s="210"/>
      <c r="C378" s="211"/>
      <c r="D378" s="212"/>
      <c r="E378" s="203"/>
      <c r="F378" s="203"/>
      <c r="G378" s="203"/>
      <c r="H378" s="203"/>
    </row>
    <row r="379" spans="1:8" x14ac:dyDescent="0.2">
      <c r="A379" s="213"/>
      <c r="B379" s="210"/>
      <c r="C379" s="211"/>
      <c r="D379" s="212"/>
      <c r="E379" s="203"/>
      <c r="F379" s="203"/>
      <c r="G379" s="203"/>
      <c r="H379" s="203"/>
    </row>
    <row r="380" spans="1:8" x14ac:dyDescent="0.2">
      <c r="A380" s="213"/>
      <c r="B380" s="210"/>
      <c r="C380" s="211"/>
      <c r="D380" s="212"/>
      <c r="E380" s="203"/>
      <c r="F380" s="203"/>
      <c r="G380" s="203"/>
      <c r="H380" s="203"/>
    </row>
    <row r="381" spans="1:8" x14ac:dyDescent="0.2">
      <c r="A381" s="213"/>
      <c r="B381" s="210"/>
      <c r="C381" s="211"/>
      <c r="D381" s="212"/>
      <c r="E381" s="203"/>
      <c r="F381" s="203"/>
      <c r="G381" s="203"/>
      <c r="H381" s="203"/>
    </row>
    <row r="382" spans="1:8" x14ac:dyDescent="0.2">
      <c r="A382" s="75"/>
      <c r="B382" s="210"/>
      <c r="C382" s="211"/>
      <c r="D382" s="212"/>
      <c r="E382" s="203"/>
      <c r="F382" s="203"/>
      <c r="G382" s="203"/>
      <c r="H382" s="203"/>
    </row>
    <row r="383" spans="1:8" x14ac:dyDescent="0.2">
      <c r="A383" s="213"/>
      <c r="B383" s="210"/>
      <c r="C383" s="211"/>
      <c r="D383" s="212"/>
      <c r="E383" s="203"/>
      <c r="F383" s="203"/>
      <c r="G383" s="203"/>
      <c r="H383" s="203"/>
    </row>
    <row r="384" spans="1:8" x14ac:dyDescent="0.2">
      <c r="A384" s="213"/>
      <c r="B384" s="210"/>
      <c r="C384" s="211"/>
      <c r="D384" s="212"/>
      <c r="E384" s="203"/>
      <c r="F384" s="203"/>
      <c r="G384" s="203"/>
      <c r="H384" s="203"/>
    </row>
    <row r="385" spans="1:8" x14ac:dyDescent="0.2">
      <c r="A385" s="213"/>
      <c r="B385" s="210"/>
      <c r="C385" s="211"/>
      <c r="D385" s="212"/>
      <c r="E385" s="203"/>
      <c r="F385" s="203"/>
      <c r="G385" s="203"/>
      <c r="H385" s="203"/>
    </row>
    <row r="386" spans="1:8" x14ac:dyDescent="0.2">
      <c r="A386" s="213"/>
      <c r="B386" s="210"/>
      <c r="C386" s="211"/>
      <c r="D386" s="212"/>
      <c r="E386" s="203"/>
      <c r="F386" s="203"/>
      <c r="G386" s="203"/>
      <c r="H386" s="203"/>
    </row>
    <row r="387" spans="1:8" x14ac:dyDescent="0.2">
      <c r="A387" s="213"/>
      <c r="B387" s="210"/>
      <c r="C387" s="211"/>
      <c r="D387" s="212"/>
      <c r="E387" s="203"/>
      <c r="F387" s="203"/>
      <c r="G387" s="203"/>
      <c r="H387" s="203"/>
    </row>
    <row r="388" spans="1:8" x14ac:dyDescent="0.2">
      <c r="A388" s="213"/>
      <c r="B388" s="210"/>
      <c r="C388" s="211"/>
      <c r="D388" s="212"/>
      <c r="E388" s="203"/>
      <c r="F388" s="203"/>
      <c r="G388" s="203"/>
      <c r="H388" s="203"/>
    </row>
    <row r="389" spans="1:8" x14ac:dyDescent="0.2">
      <c r="A389" s="213"/>
      <c r="B389" s="210"/>
      <c r="C389" s="211"/>
      <c r="D389" s="212"/>
      <c r="E389" s="203"/>
      <c r="F389" s="203"/>
      <c r="G389" s="203"/>
      <c r="H389" s="203"/>
    </row>
    <row r="390" spans="1:8" x14ac:dyDescent="0.2">
      <c r="A390" s="213"/>
      <c r="B390" s="210"/>
      <c r="C390" s="211"/>
      <c r="D390" s="212"/>
      <c r="E390" s="203"/>
      <c r="F390" s="203"/>
      <c r="G390" s="203"/>
      <c r="H390" s="203"/>
    </row>
    <row r="391" spans="1:8" x14ac:dyDescent="0.2">
      <c r="A391" s="213"/>
      <c r="B391" s="205"/>
      <c r="C391" s="206"/>
      <c r="D391" s="207"/>
      <c r="E391" s="203"/>
      <c r="F391" s="208"/>
      <c r="G391" s="203"/>
      <c r="H391" s="203"/>
    </row>
    <row r="392" spans="1:8" x14ac:dyDescent="0.2">
      <c r="A392" s="213"/>
      <c r="B392" s="205"/>
      <c r="C392" s="214"/>
      <c r="D392" s="207"/>
      <c r="E392" s="203"/>
      <c r="F392" s="203"/>
      <c r="G392" s="208"/>
      <c r="H392" s="208"/>
    </row>
    <row r="393" spans="1:8" x14ac:dyDescent="0.2">
      <c r="A393" s="213"/>
      <c r="B393" s="210"/>
      <c r="C393" s="211"/>
      <c r="D393" s="212"/>
      <c r="E393" s="203"/>
      <c r="F393" s="203"/>
      <c r="G393" s="203"/>
      <c r="H393" s="203"/>
    </row>
    <row r="394" spans="1:8" x14ac:dyDescent="0.2">
      <c r="A394" s="213"/>
      <c r="B394" s="205"/>
      <c r="C394" s="206"/>
      <c r="D394" s="207"/>
      <c r="E394" s="203"/>
      <c r="F394" s="203"/>
      <c r="G394" s="208"/>
      <c r="H394" s="208"/>
    </row>
    <row r="395" spans="1:8" x14ac:dyDescent="0.2">
      <c r="A395" s="213"/>
      <c r="B395" s="202"/>
      <c r="C395" s="202"/>
      <c r="D395" s="202"/>
      <c r="E395" s="203"/>
      <c r="F395" s="203"/>
      <c r="G395" s="203"/>
      <c r="H395" s="203"/>
    </row>
    <row r="396" spans="1:8" x14ac:dyDescent="0.2">
      <c r="A396" s="75"/>
      <c r="B396" s="49"/>
      <c r="C396" s="50"/>
      <c r="D396" s="51"/>
      <c r="E396" s="203"/>
      <c r="F396" s="203"/>
      <c r="G396" s="203"/>
      <c r="H396" s="203"/>
    </row>
    <row r="397" spans="1:8" x14ac:dyDescent="0.2">
      <c r="A397" s="75"/>
      <c r="B397" s="49"/>
      <c r="C397" s="50"/>
      <c r="D397" s="51"/>
      <c r="E397" s="203"/>
      <c r="F397" s="203"/>
      <c r="G397" s="203"/>
      <c r="H397" s="203"/>
    </row>
    <row r="398" spans="1:8" x14ac:dyDescent="0.2">
      <c r="A398" s="201"/>
      <c r="B398" s="203"/>
      <c r="C398" s="203"/>
      <c r="D398" s="203"/>
      <c r="E398" s="203"/>
      <c r="F398" s="203"/>
      <c r="G398" s="203"/>
      <c r="H398" s="203"/>
    </row>
    <row r="399" spans="1:8" x14ac:dyDescent="0.2">
      <c r="A399" s="75"/>
      <c r="B399" s="208"/>
      <c r="C399" s="203"/>
      <c r="D399" s="203"/>
      <c r="E399" s="203"/>
      <c r="F399" s="203"/>
      <c r="G399" s="203"/>
      <c r="H399" s="203"/>
    </row>
    <row r="400" spans="1:8" ht="24.75" customHeight="1" x14ac:dyDescent="0.2">
      <c r="A400" s="202"/>
      <c r="B400" s="203"/>
      <c r="C400" s="203"/>
      <c r="D400" s="203"/>
      <c r="E400" s="203"/>
      <c r="F400" s="203"/>
      <c r="G400" s="203"/>
      <c r="H400" s="203"/>
    </row>
    <row r="401" spans="1:8" x14ac:dyDescent="0.2">
      <c r="A401" s="204"/>
      <c r="B401" s="203"/>
      <c r="C401" s="203"/>
      <c r="D401" s="203"/>
      <c r="E401" s="203"/>
      <c r="F401" s="203"/>
      <c r="G401" s="203"/>
      <c r="H401" s="203"/>
    </row>
    <row r="402" spans="1:8" x14ac:dyDescent="0.2">
      <c r="A402" s="204"/>
      <c r="B402" s="203"/>
      <c r="C402" s="203"/>
      <c r="D402" s="203"/>
      <c r="E402" s="203"/>
      <c r="F402" s="203"/>
      <c r="G402" s="203"/>
      <c r="H402" s="203"/>
    </row>
    <row r="403" spans="1:8" x14ac:dyDescent="0.2">
      <c r="A403" s="209"/>
      <c r="B403" s="203"/>
      <c r="C403" s="203"/>
      <c r="D403" s="203"/>
      <c r="E403" s="203"/>
      <c r="F403" s="203"/>
      <c r="G403" s="203"/>
      <c r="H403" s="203"/>
    </row>
  </sheetData>
  <mergeCells count="6">
    <mergeCell ref="A218:E218"/>
    <mergeCell ref="A272:E272"/>
    <mergeCell ref="A326:E326"/>
    <mergeCell ref="A164:E164"/>
    <mergeCell ref="A56:E56"/>
    <mergeCell ref="A110:E110"/>
  </mergeCells>
  <pageMargins left="0.70866141732283472" right="0.70866141732283472" top="0.74803149606299213" bottom="0.74803149606299213" header="0.31496062992125984" footer="0.31496062992125984"/>
  <pageSetup paperSize="8" scale="93" fitToHeight="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3"/>
  <sheetViews>
    <sheetView zoomScaleNormal="100" workbookViewId="0">
      <selection activeCell="A2" sqref="A2"/>
    </sheetView>
  </sheetViews>
  <sheetFormatPr baseColWidth="10" defaultRowHeight="15" x14ac:dyDescent="0.25"/>
  <cols>
    <col min="1" max="1" width="31.5703125" style="2" customWidth="1"/>
    <col min="2" max="2" width="11.42578125" style="2"/>
    <col min="3" max="3" width="11.42578125" style="2" customWidth="1"/>
    <col min="4" max="11" width="11.42578125" style="2"/>
    <col min="12" max="12" width="12.5703125" style="2" customWidth="1"/>
    <col min="13" max="14" width="11.42578125" style="2"/>
    <col min="15" max="16" width="11.42578125" style="25"/>
  </cols>
  <sheetData>
    <row r="1" spans="1:27" x14ac:dyDescent="0.25">
      <c r="A1" s="145" t="s">
        <v>269</v>
      </c>
    </row>
    <row r="2" spans="1:27" x14ac:dyDescent="0.25">
      <c r="A2" s="145"/>
    </row>
    <row r="3" spans="1:27" x14ac:dyDescent="0.25">
      <c r="A3" s="263" t="s">
        <v>14</v>
      </c>
      <c r="B3" s="263"/>
      <c r="C3" s="263"/>
      <c r="D3" s="263"/>
      <c r="E3" s="263"/>
      <c r="F3" s="263"/>
      <c r="G3" s="263"/>
      <c r="H3" s="263"/>
      <c r="I3" s="263"/>
      <c r="J3" s="263"/>
      <c r="K3" s="263"/>
      <c r="L3" s="263"/>
      <c r="M3" s="263"/>
    </row>
    <row r="4" spans="1:27" ht="46.5" customHeight="1" x14ac:dyDescent="0.25">
      <c r="A4" s="120" t="s">
        <v>90</v>
      </c>
      <c r="B4" s="3" t="s">
        <v>10</v>
      </c>
      <c r="C4" s="3" t="s">
        <v>15</v>
      </c>
      <c r="D4" s="3" t="s">
        <v>91</v>
      </c>
      <c r="E4" s="3" t="s">
        <v>92</v>
      </c>
      <c r="F4" s="3" t="s">
        <v>93</v>
      </c>
      <c r="G4" s="3" t="s">
        <v>94</v>
      </c>
      <c r="H4" s="3" t="s">
        <v>95</v>
      </c>
      <c r="I4" s="3" t="s">
        <v>96</v>
      </c>
      <c r="J4" s="3" t="s">
        <v>97</v>
      </c>
      <c r="K4" s="3" t="s">
        <v>98</v>
      </c>
      <c r="L4" s="3" t="s">
        <v>99</v>
      </c>
      <c r="M4" s="3" t="s">
        <v>13</v>
      </c>
    </row>
    <row r="5" spans="1:27" ht="18" customHeight="1" x14ac:dyDescent="0.25">
      <c r="A5" s="258" t="s">
        <v>16</v>
      </c>
      <c r="B5" s="4" t="s">
        <v>6</v>
      </c>
      <c r="C5" s="5">
        <f>C38+C71+C104+C137+C170+C203</f>
        <v>1255</v>
      </c>
      <c r="D5" s="5">
        <f t="shared" ref="D5:M5" si="0">D38+D71+D104+D137+D170+D203</f>
        <v>2264</v>
      </c>
      <c r="E5" s="5">
        <f t="shared" si="0"/>
        <v>2807</v>
      </c>
      <c r="F5" s="5">
        <f t="shared" si="0"/>
        <v>3322</v>
      </c>
      <c r="G5" s="5">
        <f t="shared" si="0"/>
        <v>3856</v>
      </c>
      <c r="H5" s="5">
        <f t="shared" si="0"/>
        <v>4879</v>
      </c>
      <c r="I5" s="5">
        <f t="shared" si="0"/>
        <v>5145</v>
      </c>
      <c r="J5" s="5">
        <f t="shared" si="0"/>
        <v>4386</v>
      </c>
      <c r="K5" s="5">
        <f t="shared" si="0"/>
        <v>1360</v>
      </c>
      <c r="L5" s="5">
        <f t="shared" si="0"/>
        <v>145</v>
      </c>
      <c r="M5" s="92">
        <f t="shared" si="0"/>
        <v>29419</v>
      </c>
      <c r="N5" s="90"/>
      <c r="O5" s="90"/>
      <c r="P5" s="90"/>
      <c r="Q5" s="90"/>
      <c r="R5" s="90"/>
      <c r="S5" s="90"/>
      <c r="T5" s="90"/>
      <c r="U5" s="90"/>
      <c r="V5" s="90"/>
      <c r="W5" s="90"/>
      <c r="X5" s="90"/>
      <c r="Y5" s="90"/>
      <c r="Z5" s="90"/>
      <c r="AA5" s="90"/>
    </row>
    <row r="6" spans="1:27" ht="15" customHeight="1" x14ac:dyDescent="0.25">
      <c r="A6" s="259"/>
      <c r="B6" s="4" t="s">
        <v>7</v>
      </c>
      <c r="C6" s="5">
        <f t="shared" ref="C6:M31" si="1">C39+C72+C105+C138+C171+C204</f>
        <v>201</v>
      </c>
      <c r="D6" s="5">
        <f t="shared" si="1"/>
        <v>381</v>
      </c>
      <c r="E6" s="5">
        <f t="shared" si="1"/>
        <v>487</v>
      </c>
      <c r="F6" s="5">
        <f t="shared" si="1"/>
        <v>553</v>
      </c>
      <c r="G6" s="5">
        <f t="shared" si="1"/>
        <v>673</v>
      </c>
      <c r="H6" s="5">
        <f t="shared" si="1"/>
        <v>888</v>
      </c>
      <c r="I6" s="5">
        <f t="shared" si="1"/>
        <v>891</v>
      </c>
      <c r="J6" s="5">
        <f t="shared" si="1"/>
        <v>735</v>
      </c>
      <c r="K6" s="5">
        <f t="shared" si="1"/>
        <v>332</v>
      </c>
      <c r="L6" s="5">
        <f t="shared" si="1"/>
        <v>68</v>
      </c>
      <c r="M6" s="92">
        <f t="shared" si="1"/>
        <v>5209</v>
      </c>
      <c r="N6" s="90"/>
      <c r="O6" s="90"/>
      <c r="P6" s="90"/>
      <c r="Q6" s="90"/>
      <c r="R6" s="90"/>
      <c r="S6" s="90"/>
      <c r="T6" s="90"/>
      <c r="U6" s="90"/>
      <c r="V6" s="90"/>
      <c r="W6" s="90"/>
      <c r="X6" s="90"/>
    </row>
    <row r="7" spans="1:27" x14ac:dyDescent="0.25">
      <c r="A7" s="260"/>
      <c r="B7" s="4" t="s">
        <v>17</v>
      </c>
      <c r="C7" s="5">
        <f t="shared" si="1"/>
        <v>1456</v>
      </c>
      <c r="D7" s="5">
        <f t="shared" si="1"/>
        <v>2645</v>
      </c>
      <c r="E7" s="5">
        <f t="shared" si="1"/>
        <v>3294</v>
      </c>
      <c r="F7" s="5">
        <f t="shared" si="1"/>
        <v>3875</v>
      </c>
      <c r="G7" s="5">
        <f t="shared" si="1"/>
        <v>4529</v>
      </c>
      <c r="H7" s="5">
        <f t="shared" si="1"/>
        <v>5767</v>
      </c>
      <c r="I7" s="5">
        <f t="shared" si="1"/>
        <v>6036</v>
      </c>
      <c r="J7" s="5">
        <f t="shared" si="1"/>
        <v>5121</v>
      </c>
      <c r="K7" s="5">
        <f t="shared" si="1"/>
        <v>1692</v>
      </c>
      <c r="L7" s="5">
        <f t="shared" si="1"/>
        <v>213</v>
      </c>
      <c r="M7" s="92">
        <f t="shared" si="1"/>
        <v>34628</v>
      </c>
      <c r="N7" s="90"/>
      <c r="O7" s="90"/>
      <c r="P7" s="90"/>
      <c r="Q7" s="90"/>
      <c r="R7" s="90"/>
      <c r="S7" s="90"/>
      <c r="T7" s="90"/>
      <c r="U7" s="90"/>
      <c r="V7" s="90"/>
      <c r="W7" s="90"/>
      <c r="X7" s="90"/>
    </row>
    <row r="8" spans="1:27" x14ac:dyDescent="0.25">
      <c r="A8" s="258" t="s">
        <v>18</v>
      </c>
      <c r="B8" s="4" t="s">
        <v>6</v>
      </c>
      <c r="C8" s="5">
        <f t="shared" si="1"/>
        <v>2629</v>
      </c>
      <c r="D8" s="5">
        <f t="shared" si="1"/>
        <v>2355</v>
      </c>
      <c r="E8" s="5">
        <f t="shared" si="1"/>
        <v>2902</v>
      </c>
      <c r="F8" s="5">
        <f t="shared" si="1"/>
        <v>3257</v>
      </c>
      <c r="G8" s="5">
        <f t="shared" si="1"/>
        <v>3811</v>
      </c>
      <c r="H8" s="5">
        <f t="shared" si="1"/>
        <v>6071</v>
      </c>
      <c r="I8" s="5">
        <f t="shared" si="1"/>
        <v>7109</v>
      </c>
      <c r="J8" s="5">
        <f t="shared" si="1"/>
        <v>6469</v>
      </c>
      <c r="K8" s="5">
        <f t="shared" si="1"/>
        <v>1674</v>
      </c>
      <c r="L8" s="5">
        <f t="shared" si="1"/>
        <v>144</v>
      </c>
      <c r="M8" s="92">
        <f t="shared" si="1"/>
        <v>36421</v>
      </c>
      <c r="N8" s="90"/>
      <c r="O8" s="90"/>
      <c r="P8" s="90"/>
      <c r="Q8" s="90"/>
      <c r="R8" s="90"/>
      <c r="S8" s="90"/>
      <c r="T8" s="90"/>
      <c r="U8" s="90"/>
      <c r="V8" s="90"/>
      <c r="W8" s="90"/>
      <c r="X8" s="90"/>
    </row>
    <row r="9" spans="1:27" x14ac:dyDescent="0.25">
      <c r="A9" s="259"/>
      <c r="B9" s="4" t="s">
        <v>7</v>
      </c>
      <c r="C9" s="5">
        <f t="shared" si="1"/>
        <v>1476</v>
      </c>
      <c r="D9" s="5">
        <f t="shared" si="1"/>
        <v>1678</v>
      </c>
      <c r="E9" s="5">
        <f t="shared" si="1"/>
        <v>2071</v>
      </c>
      <c r="F9" s="5">
        <f t="shared" si="1"/>
        <v>2503</v>
      </c>
      <c r="G9" s="5">
        <f t="shared" si="1"/>
        <v>2989</v>
      </c>
      <c r="H9" s="5">
        <f t="shared" si="1"/>
        <v>4389</v>
      </c>
      <c r="I9" s="5">
        <f t="shared" si="1"/>
        <v>5094</v>
      </c>
      <c r="J9" s="5">
        <f t="shared" si="1"/>
        <v>4224</v>
      </c>
      <c r="K9" s="5">
        <f t="shared" si="1"/>
        <v>749</v>
      </c>
      <c r="L9" s="5">
        <f t="shared" si="1"/>
        <v>103</v>
      </c>
      <c r="M9" s="92">
        <f t="shared" si="1"/>
        <v>25276</v>
      </c>
      <c r="N9" s="90"/>
      <c r="O9" s="90"/>
      <c r="P9" s="90"/>
      <c r="Q9" s="90"/>
      <c r="R9" s="90"/>
      <c r="S9" s="90"/>
      <c r="T9" s="90"/>
      <c r="U9" s="90"/>
      <c r="V9" s="90"/>
      <c r="W9" s="90"/>
      <c r="X9" s="90"/>
    </row>
    <row r="10" spans="1:27" x14ac:dyDescent="0.25">
      <c r="A10" s="260"/>
      <c r="B10" s="4" t="s">
        <v>17</v>
      </c>
      <c r="C10" s="5">
        <f t="shared" si="1"/>
        <v>4105</v>
      </c>
      <c r="D10" s="5">
        <f t="shared" si="1"/>
        <v>4033</v>
      </c>
      <c r="E10" s="5">
        <f t="shared" si="1"/>
        <v>4973</v>
      </c>
      <c r="F10" s="5">
        <f t="shared" si="1"/>
        <v>5760</v>
      </c>
      <c r="G10" s="5">
        <f t="shared" si="1"/>
        <v>6800</v>
      </c>
      <c r="H10" s="5">
        <f t="shared" si="1"/>
        <v>10460</v>
      </c>
      <c r="I10" s="5">
        <f t="shared" si="1"/>
        <v>12203</v>
      </c>
      <c r="J10" s="5">
        <f t="shared" si="1"/>
        <v>10693</v>
      </c>
      <c r="K10" s="5">
        <f t="shared" si="1"/>
        <v>2423</v>
      </c>
      <c r="L10" s="5">
        <f t="shared" si="1"/>
        <v>247</v>
      </c>
      <c r="M10" s="92">
        <f t="shared" si="1"/>
        <v>61697</v>
      </c>
      <c r="N10" s="90"/>
      <c r="O10" s="90"/>
      <c r="P10" s="90"/>
      <c r="Q10" s="90"/>
      <c r="R10" s="90"/>
      <c r="S10" s="90"/>
      <c r="T10" s="90"/>
      <c r="U10" s="90"/>
      <c r="V10" s="90"/>
      <c r="W10" s="90"/>
      <c r="X10" s="90"/>
    </row>
    <row r="11" spans="1:27" x14ac:dyDescent="0.25">
      <c r="A11" s="258" t="s">
        <v>19</v>
      </c>
      <c r="B11" s="4" t="s">
        <v>6</v>
      </c>
      <c r="C11" s="5">
        <f t="shared" si="1"/>
        <v>47</v>
      </c>
      <c r="D11" s="5">
        <f t="shared" si="1"/>
        <v>152</v>
      </c>
      <c r="E11" s="5">
        <f t="shared" si="1"/>
        <v>399</v>
      </c>
      <c r="F11" s="5">
        <f t="shared" si="1"/>
        <v>624</v>
      </c>
      <c r="G11" s="5">
        <f t="shared" si="1"/>
        <v>812</v>
      </c>
      <c r="H11" s="5">
        <f t="shared" si="1"/>
        <v>1034</v>
      </c>
      <c r="I11" s="5">
        <f t="shared" si="1"/>
        <v>1031</v>
      </c>
      <c r="J11" s="5">
        <f t="shared" si="1"/>
        <v>1007</v>
      </c>
      <c r="K11" s="5">
        <f t="shared" si="1"/>
        <v>274</v>
      </c>
      <c r="L11" s="5">
        <f t="shared" si="1"/>
        <v>18</v>
      </c>
      <c r="M11" s="92">
        <f t="shared" si="1"/>
        <v>5398</v>
      </c>
      <c r="N11" s="90"/>
      <c r="O11" s="90"/>
      <c r="P11" s="90"/>
      <c r="Q11" s="90"/>
      <c r="R11" s="90"/>
      <c r="S11" s="90"/>
      <c r="T11" s="90"/>
      <c r="U11" s="90"/>
      <c r="V11" s="90"/>
      <c r="W11" s="90"/>
      <c r="X11" s="90"/>
    </row>
    <row r="12" spans="1:27" x14ac:dyDescent="0.25">
      <c r="A12" s="259"/>
      <c r="B12" s="4" t="s">
        <v>7</v>
      </c>
      <c r="C12" s="5">
        <f t="shared" si="1"/>
        <v>11</v>
      </c>
      <c r="D12" s="5">
        <f t="shared" si="1"/>
        <v>25</v>
      </c>
      <c r="E12" s="5">
        <f t="shared" si="1"/>
        <v>45</v>
      </c>
      <c r="F12" s="5">
        <f t="shared" si="1"/>
        <v>72</v>
      </c>
      <c r="G12" s="5">
        <f t="shared" si="1"/>
        <v>122</v>
      </c>
      <c r="H12" s="5">
        <f t="shared" si="1"/>
        <v>110</v>
      </c>
      <c r="I12" s="5">
        <f t="shared" si="1"/>
        <v>139</v>
      </c>
      <c r="J12" s="5">
        <f t="shared" si="1"/>
        <v>142</v>
      </c>
      <c r="K12" s="5">
        <f t="shared" si="1"/>
        <v>26</v>
      </c>
      <c r="L12" s="5">
        <f t="shared" si="1"/>
        <v>4</v>
      </c>
      <c r="M12" s="92">
        <f t="shared" si="1"/>
        <v>696</v>
      </c>
      <c r="N12" s="90"/>
      <c r="O12" s="90"/>
      <c r="P12" s="90"/>
      <c r="Q12" s="90"/>
      <c r="R12" s="90"/>
      <c r="S12" s="90"/>
      <c r="T12" s="90"/>
      <c r="U12" s="90"/>
      <c r="V12" s="90"/>
      <c r="W12" s="90"/>
      <c r="X12" s="90"/>
    </row>
    <row r="13" spans="1:27" x14ac:dyDescent="0.25">
      <c r="A13" s="260"/>
      <c r="B13" s="4" t="s">
        <v>17</v>
      </c>
      <c r="C13" s="5">
        <f t="shared" si="1"/>
        <v>58</v>
      </c>
      <c r="D13" s="5">
        <f t="shared" si="1"/>
        <v>177</v>
      </c>
      <c r="E13" s="5">
        <f t="shared" si="1"/>
        <v>444</v>
      </c>
      <c r="F13" s="5">
        <f t="shared" si="1"/>
        <v>696</v>
      </c>
      <c r="G13" s="5">
        <f t="shared" si="1"/>
        <v>934</v>
      </c>
      <c r="H13" s="5">
        <f t="shared" si="1"/>
        <v>1144</v>
      </c>
      <c r="I13" s="5">
        <f t="shared" si="1"/>
        <v>1170</v>
      </c>
      <c r="J13" s="5">
        <f t="shared" si="1"/>
        <v>1149</v>
      </c>
      <c r="K13" s="5">
        <f t="shared" si="1"/>
        <v>300</v>
      </c>
      <c r="L13" s="5">
        <f t="shared" si="1"/>
        <v>22</v>
      </c>
      <c r="M13" s="92">
        <f t="shared" si="1"/>
        <v>6094</v>
      </c>
      <c r="N13" s="90"/>
      <c r="O13" s="90"/>
      <c r="P13" s="90"/>
      <c r="Q13" s="90"/>
      <c r="R13" s="90"/>
      <c r="S13" s="90"/>
      <c r="T13" s="90"/>
      <c r="U13" s="90"/>
      <c r="V13" s="90"/>
      <c r="W13" s="90"/>
      <c r="X13" s="90"/>
    </row>
    <row r="14" spans="1:27" ht="15" customHeight="1" x14ac:dyDescent="0.25">
      <c r="A14" s="258" t="s">
        <v>100</v>
      </c>
      <c r="B14" s="4" t="s">
        <v>6</v>
      </c>
      <c r="C14" s="5">
        <f t="shared" si="1"/>
        <v>2072</v>
      </c>
      <c r="D14" s="5">
        <f t="shared" si="1"/>
        <v>3005</v>
      </c>
      <c r="E14" s="5">
        <f t="shared" si="1"/>
        <v>3515</v>
      </c>
      <c r="F14" s="5">
        <f t="shared" si="1"/>
        <v>3817</v>
      </c>
      <c r="G14" s="5">
        <f t="shared" si="1"/>
        <v>4070</v>
      </c>
      <c r="H14" s="5">
        <f t="shared" si="1"/>
        <v>4676</v>
      </c>
      <c r="I14" s="5">
        <f t="shared" si="1"/>
        <v>4360</v>
      </c>
      <c r="J14" s="5">
        <f t="shared" si="1"/>
        <v>3290</v>
      </c>
      <c r="K14" s="5">
        <f t="shared" si="1"/>
        <v>837</v>
      </c>
      <c r="L14" s="5">
        <f t="shared" si="1"/>
        <v>84</v>
      </c>
      <c r="M14" s="92">
        <f t="shared" si="1"/>
        <v>29726</v>
      </c>
      <c r="N14" s="90"/>
      <c r="O14" s="90"/>
      <c r="P14" s="90"/>
      <c r="Q14" s="90"/>
      <c r="R14" s="90"/>
      <c r="S14" s="90"/>
      <c r="T14" s="90"/>
      <c r="U14" s="90"/>
      <c r="V14" s="90"/>
      <c r="W14" s="90"/>
      <c r="X14" s="90"/>
    </row>
    <row r="15" spans="1:27" ht="15" customHeight="1" x14ac:dyDescent="0.25">
      <c r="A15" s="259"/>
      <c r="B15" s="4" t="s">
        <v>7</v>
      </c>
      <c r="C15" s="5">
        <f t="shared" si="1"/>
        <v>253</v>
      </c>
      <c r="D15" s="5">
        <f t="shared" si="1"/>
        <v>300</v>
      </c>
      <c r="E15" s="5">
        <f t="shared" si="1"/>
        <v>335</v>
      </c>
      <c r="F15" s="5">
        <f t="shared" si="1"/>
        <v>350</v>
      </c>
      <c r="G15" s="5">
        <f t="shared" si="1"/>
        <v>348</v>
      </c>
      <c r="H15" s="5">
        <f t="shared" si="1"/>
        <v>398</v>
      </c>
      <c r="I15" s="5">
        <f t="shared" si="1"/>
        <v>408</v>
      </c>
      <c r="J15" s="5">
        <f t="shared" si="1"/>
        <v>328</v>
      </c>
      <c r="K15" s="5">
        <f t="shared" si="1"/>
        <v>87</v>
      </c>
      <c r="L15" s="5">
        <f t="shared" si="1"/>
        <v>43</v>
      </c>
      <c r="M15" s="92">
        <f t="shared" si="1"/>
        <v>2850</v>
      </c>
      <c r="N15" s="90"/>
      <c r="O15" s="90"/>
      <c r="P15" s="90"/>
      <c r="Q15" s="90"/>
      <c r="R15" s="90"/>
      <c r="S15" s="90"/>
      <c r="T15" s="90"/>
      <c r="U15" s="90"/>
      <c r="V15" s="90"/>
      <c r="W15" s="90"/>
      <c r="X15" s="90"/>
    </row>
    <row r="16" spans="1:27" x14ac:dyDescent="0.25">
      <c r="A16" s="260"/>
      <c r="B16" s="4" t="s">
        <v>17</v>
      </c>
      <c r="C16" s="5">
        <f t="shared" si="1"/>
        <v>2325</v>
      </c>
      <c r="D16" s="5">
        <f t="shared" si="1"/>
        <v>3305</v>
      </c>
      <c r="E16" s="5">
        <f t="shared" si="1"/>
        <v>3850</v>
      </c>
      <c r="F16" s="5">
        <f t="shared" si="1"/>
        <v>4167</v>
      </c>
      <c r="G16" s="5">
        <f t="shared" si="1"/>
        <v>4418</v>
      </c>
      <c r="H16" s="5">
        <f t="shared" si="1"/>
        <v>5075</v>
      </c>
      <c r="I16" s="5">
        <f t="shared" si="1"/>
        <v>4768</v>
      </c>
      <c r="J16" s="5">
        <f t="shared" si="1"/>
        <v>3618</v>
      </c>
      <c r="K16" s="5">
        <f t="shared" si="1"/>
        <v>924</v>
      </c>
      <c r="L16" s="5">
        <f t="shared" si="1"/>
        <v>127</v>
      </c>
      <c r="M16" s="92">
        <f t="shared" si="1"/>
        <v>32576</v>
      </c>
      <c r="N16" s="90"/>
      <c r="O16" s="90"/>
      <c r="P16" s="90"/>
      <c r="Q16" s="90"/>
      <c r="R16" s="90"/>
      <c r="S16" s="90"/>
      <c r="T16" s="90"/>
      <c r="U16" s="90"/>
      <c r="V16" s="90"/>
      <c r="W16" s="90"/>
      <c r="X16" s="90"/>
    </row>
    <row r="17" spans="1:24" x14ac:dyDescent="0.25">
      <c r="A17" s="258" t="s">
        <v>21</v>
      </c>
      <c r="B17" s="4" t="s">
        <v>6</v>
      </c>
      <c r="C17" s="5">
        <f t="shared" si="1"/>
        <v>43</v>
      </c>
      <c r="D17" s="5">
        <f t="shared" si="1"/>
        <v>106</v>
      </c>
      <c r="E17" s="5">
        <f t="shared" si="1"/>
        <v>286</v>
      </c>
      <c r="F17" s="5">
        <f t="shared" si="1"/>
        <v>319</v>
      </c>
      <c r="G17" s="5">
        <f t="shared" si="1"/>
        <v>503</v>
      </c>
      <c r="H17" s="5">
        <f t="shared" si="1"/>
        <v>562</v>
      </c>
      <c r="I17" s="5">
        <f t="shared" si="1"/>
        <v>615</v>
      </c>
      <c r="J17" s="5">
        <f t="shared" si="1"/>
        <v>897</v>
      </c>
      <c r="K17" s="5">
        <f t="shared" si="1"/>
        <v>533</v>
      </c>
      <c r="L17" s="5">
        <f t="shared" si="1"/>
        <v>181</v>
      </c>
      <c r="M17" s="92">
        <f t="shared" si="1"/>
        <v>4045</v>
      </c>
      <c r="N17" s="90"/>
      <c r="O17" s="90"/>
      <c r="P17" s="90"/>
      <c r="Q17" s="90"/>
      <c r="R17" s="90"/>
      <c r="S17" s="90"/>
      <c r="T17" s="90"/>
      <c r="U17" s="90"/>
      <c r="V17" s="90"/>
      <c r="W17" s="90"/>
      <c r="X17" s="90"/>
    </row>
    <row r="18" spans="1:24" x14ac:dyDescent="0.25">
      <c r="A18" s="259"/>
      <c r="B18" s="4" t="s">
        <v>7</v>
      </c>
      <c r="C18" s="5">
        <f t="shared" si="1"/>
        <v>4</v>
      </c>
      <c r="D18" s="5">
        <f t="shared" si="1"/>
        <v>35</v>
      </c>
      <c r="E18" s="5">
        <f t="shared" si="1"/>
        <v>125</v>
      </c>
      <c r="F18" s="5">
        <f t="shared" si="1"/>
        <v>142</v>
      </c>
      <c r="G18" s="5">
        <f t="shared" si="1"/>
        <v>212</v>
      </c>
      <c r="H18" s="5">
        <f t="shared" si="1"/>
        <v>375</v>
      </c>
      <c r="I18" s="5">
        <f t="shared" si="1"/>
        <v>398</v>
      </c>
      <c r="J18" s="5">
        <f t="shared" si="1"/>
        <v>752</v>
      </c>
      <c r="K18" s="5">
        <f t="shared" si="1"/>
        <v>967</v>
      </c>
      <c r="L18" s="5">
        <f t="shared" si="1"/>
        <v>1151</v>
      </c>
      <c r="M18" s="92">
        <f t="shared" si="1"/>
        <v>4161</v>
      </c>
      <c r="N18" s="90"/>
      <c r="O18" s="90"/>
      <c r="P18" s="90"/>
      <c r="Q18" s="90"/>
      <c r="R18" s="90"/>
      <c r="S18" s="90"/>
      <c r="T18" s="90"/>
      <c r="U18" s="90"/>
      <c r="V18" s="90"/>
      <c r="W18" s="90"/>
      <c r="X18" s="90"/>
    </row>
    <row r="19" spans="1:24" x14ac:dyDescent="0.25">
      <c r="A19" s="260"/>
      <c r="B19" s="4" t="s">
        <v>17</v>
      </c>
      <c r="C19" s="5">
        <f t="shared" si="1"/>
        <v>47</v>
      </c>
      <c r="D19" s="5">
        <f t="shared" si="1"/>
        <v>141</v>
      </c>
      <c r="E19" s="5">
        <f t="shared" si="1"/>
        <v>411</v>
      </c>
      <c r="F19" s="5">
        <f t="shared" si="1"/>
        <v>461</v>
      </c>
      <c r="G19" s="5">
        <f t="shared" si="1"/>
        <v>715</v>
      </c>
      <c r="H19" s="5">
        <f t="shared" si="1"/>
        <v>937</v>
      </c>
      <c r="I19" s="5">
        <f t="shared" si="1"/>
        <v>1013</v>
      </c>
      <c r="J19" s="5">
        <f t="shared" si="1"/>
        <v>1649</v>
      </c>
      <c r="K19" s="5">
        <f t="shared" si="1"/>
        <v>1500</v>
      </c>
      <c r="L19" s="5">
        <f t="shared" si="1"/>
        <v>1332</v>
      </c>
      <c r="M19" s="92">
        <f t="shared" si="1"/>
        <v>8206</v>
      </c>
      <c r="N19" s="90"/>
      <c r="O19" s="90"/>
      <c r="P19" s="90"/>
      <c r="Q19" s="90"/>
      <c r="R19" s="90"/>
      <c r="S19" s="90"/>
      <c r="T19" s="90"/>
      <c r="U19" s="90"/>
      <c r="V19" s="90"/>
      <c r="W19" s="90"/>
      <c r="X19" s="90"/>
    </row>
    <row r="20" spans="1:24" ht="14.25" customHeight="1" x14ac:dyDescent="0.25">
      <c r="A20" s="258" t="s">
        <v>101</v>
      </c>
      <c r="B20" s="4" t="s">
        <v>6</v>
      </c>
      <c r="C20" s="5">
        <f t="shared" si="1"/>
        <v>23476</v>
      </c>
      <c r="D20" s="5">
        <f t="shared" si="1"/>
        <v>28593</v>
      </c>
      <c r="E20" s="5">
        <f t="shared" si="1"/>
        <v>29881</v>
      </c>
      <c r="F20" s="5">
        <f t="shared" si="1"/>
        <v>28603</v>
      </c>
      <c r="G20" s="5">
        <f t="shared" si="1"/>
        <v>27306</v>
      </c>
      <c r="H20" s="5">
        <f t="shared" si="1"/>
        <v>31757</v>
      </c>
      <c r="I20" s="5">
        <f t="shared" si="1"/>
        <v>29541</v>
      </c>
      <c r="J20" s="5">
        <f t="shared" si="1"/>
        <v>20542</v>
      </c>
      <c r="K20" s="5">
        <f t="shared" si="1"/>
        <v>4596</v>
      </c>
      <c r="L20" s="5">
        <f t="shared" si="1"/>
        <v>567</v>
      </c>
      <c r="M20" s="92">
        <f t="shared" si="1"/>
        <v>224862</v>
      </c>
      <c r="N20" s="90"/>
      <c r="O20" s="90"/>
      <c r="P20" s="90"/>
      <c r="Q20" s="90"/>
      <c r="R20" s="90"/>
      <c r="S20" s="90"/>
      <c r="T20" s="90"/>
      <c r="U20" s="90"/>
      <c r="V20" s="90"/>
      <c r="W20" s="90"/>
      <c r="X20" s="90"/>
    </row>
    <row r="21" spans="1:24" ht="15" customHeight="1" x14ac:dyDescent="0.25">
      <c r="A21" s="259"/>
      <c r="B21" s="4" t="s">
        <v>7</v>
      </c>
      <c r="C21" s="5">
        <f t="shared" si="1"/>
        <v>1877</v>
      </c>
      <c r="D21" s="5">
        <f t="shared" si="1"/>
        <v>2681</v>
      </c>
      <c r="E21" s="5">
        <f t="shared" si="1"/>
        <v>2412</v>
      </c>
      <c r="F21" s="5">
        <f t="shared" si="1"/>
        <v>2314</v>
      </c>
      <c r="G21" s="5">
        <f t="shared" si="1"/>
        <v>2171</v>
      </c>
      <c r="H21" s="5">
        <f t="shared" si="1"/>
        <v>2467</v>
      </c>
      <c r="I21" s="5">
        <f t="shared" si="1"/>
        <v>2395</v>
      </c>
      <c r="J21" s="5">
        <f t="shared" si="1"/>
        <v>1681</v>
      </c>
      <c r="K21" s="5">
        <f t="shared" si="1"/>
        <v>491</v>
      </c>
      <c r="L21" s="5">
        <f t="shared" si="1"/>
        <v>141</v>
      </c>
      <c r="M21" s="92">
        <f t="shared" si="1"/>
        <v>18630</v>
      </c>
      <c r="N21" s="90"/>
      <c r="O21" s="90"/>
      <c r="P21" s="90"/>
      <c r="Q21" s="90"/>
      <c r="R21" s="90"/>
      <c r="S21" s="90"/>
      <c r="T21" s="90"/>
      <c r="U21" s="90"/>
      <c r="V21" s="90"/>
      <c r="W21" s="90"/>
      <c r="X21" s="90"/>
    </row>
    <row r="22" spans="1:24" x14ac:dyDescent="0.25">
      <c r="A22" s="260"/>
      <c r="B22" s="4" t="s">
        <v>17</v>
      </c>
      <c r="C22" s="5">
        <f t="shared" si="1"/>
        <v>25353</v>
      </c>
      <c r="D22" s="5">
        <f t="shared" si="1"/>
        <v>31274</v>
      </c>
      <c r="E22" s="5">
        <f t="shared" si="1"/>
        <v>32293</v>
      </c>
      <c r="F22" s="5">
        <f t="shared" si="1"/>
        <v>30917</v>
      </c>
      <c r="G22" s="5">
        <f t="shared" si="1"/>
        <v>29477</v>
      </c>
      <c r="H22" s="5">
        <f t="shared" si="1"/>
        <v>34224</v>
      </c>
      <c r="I22" s="5">
        <f t="shared" si="1"/>
        <v>31936</v>
      </c>
      <c r="J22" s="5">
        <f t="shared" si="1"/>
        <v>22223</v>
      </c>
      <c r="K22" s="5">
        <f t="shared" si="1"/>
        <v>5087</v>
      </c>
      <c r="L22" s="5">
        <f t="shared" si="1"/>
        <v>708</v>
      </c>
      <c r="M22" s="92">
        <f t="shared" si="1"/>
        <v>243492</v>
      </c>
      <c r="N22" s="90"/>
      <c r="O22" s="90"/>
      <c r="P22" s="90"/>
      <c r="Q22" s="90"/>
      <c r="R22" s="90"/>
      <c r="S22" s="90"/>
      <c r="T22" s="90"/>
      <c r="U22" s="90"/>
      <c r="V22" s="90"/>
      <c r="W22" s="90"/>
      <c r="X22" s="90"/>
    </row>
    <row r="23" spans="1:24" ht="15" customHeight="1" x14ac:dyDescent="0.25">
      <c r="A23" s="258" t="s">
        <v>102</v>
      </c>
      <c r="B23" s="4" t="s">
        <v>6</v>
      </c>
      <c r="C23" s="5">
        <f t="shared" si="1"/>
        <v>14935</v>
      </c>
      <c r="D23" s="5">
        <f t="shared" si="1"/>
        <v>10956</v>
      </c>
      <c r="E23" s="5">
        <f t="shared" si="1"/>
        <v>11259</v>
      </c>
      <c r="F23" s="5">
        <f t="shared" si="1"/>
        <v>10925</v>
      </c>
      <c r="G23" s="5">
        <f t="shared" si="1"/>
        <v>11982</v>
      </c>
      <c r="H23" s="5">
        <f t="shared" si="1"/>
        <v>16713</v>
      </c>
      <c r="I23" s="5">
        <f t="shared" si="1"/>
        <v>17755</v>
      </c>
      <c r="J23" s="5">
        <f t="shared" si="1"/>
        <v>14644</v>
      </c>
      <c r="K23" s="5">
        <f t="shared" si="1"/>
        <v>3613</v>
      </c>
      <c r="L23" s="5">
        <f t="shared" si="1"/>
        <v>263</v>
      </c>
      <c r="M23" s="92">
        <f t="shared" si="1"/>
        <v>113045</v>
      </c>
      <c r="N23" s="90"/>
      <c r="O23" s="90"/>
      <c r="P23" s="90"/>
      <c r="Q23" s="90"/>
      <c r="R23" s="90"/>
      <c r="S23" s="90"/>
      <c r="T23" s="90"/>
      <c r="U23" s="90"/>
      <c r="V23" s="90"/>
      <c r="W23" s="90"/>
      <c r="X23" s="90"/>
    </row>
    <row r="24" spans="1:24" ht="15" customHeight="1" x14ac:dyDescent="0.25">
      <c r="A24" s="259"/>
      <c r="B24" s="4" t="s">
        <v>7</v>
      </c>
      <c r="C24" s="5">
        <f t="shared" si="1"/>
        <v>1261</v>
      </c>
      <c r="D24" s="5">
        <f t="shared" si="1"/>
        <v>824</v>
      </c>
      <c r="E24" s="5">
        <f t="shared" si="1"/>
        <v>645</v>
      </c>
      <c r="F24" s="5">
        <f t="shared" si="1"/>
        <v>611</v>
      </c>
      <c r="G24" s="5">
        <f t="shared" si="1"/>
        <v>617</v>
      </c>
      <c r="H24" s="5">
        <f t="shared" si="1"/>
        <v>831</v>
      </c>
      <c r="I24" s="5">
        <f t="shared" si="1"/>
        <v>942</v>
      </c>
      <c r="J24" s="5">
        <f t="shared" si="1"/>
        <v>651</v>
      </c>
      <c r="K24" s="5">
        <f t="shared" si="1"/>
        <v>157</v>
      </c>
      <c r="L24" s="5">
        <f t="shared" si="1"/>
        <v>19</v>
      </c>
      <c r="M24" s="92">
        <f t="shared" si="1"/>
        <v>6558</v>
      </c>
      <c r="N24" s="90"/>
      <c r="O24" s="90"/>
      <c r="P24" s="90"/>
      <c r="Q24" s="90"/>
      <c r="R24" s="90"/>
      <c r="S24" s="90"/>
      <c r="T24" s="90"/>
      <c r="U24" s="90"/>
      <c r="V24" s="90"/>
      <c r="W24" s="90"/>
      <c r="X24" s="90"/>
    </row>
    <row r="25" spans="1:24" x14ac:dyDescent="0.25">
      <c r="A25" s="260"/>
      <c r="B25" s="4" t="s">
        <v>17</v>
      </c>
      <c r="C25" s="5">
        <f t="shared" si="1"/>
        <v>16196</v>
      </c>
      <c r="D25" s="5">
        <f t="shared" si="1"/>
        <v>11780</v>
      </c>
      <c r="E25" s="5">
        <f t="shared" si="1"/>
        <v>11904</v>
      </c>
      <c r="F25" s="5">
        <f t="shared" si="1"/>
        <v>11536</v>
      </c>
      <c r="G25" s="5">
        <f t="shared" si="1"/>
        <v>12599</v>
      </c>
      <c r="H25" s="5">
        <f t="shared" si="1"/>
        <v>17544</v>
      </c>
      <c r="I25" s="5">
        <f t="shared" si="1"/>
        <v>18697</v>
      </c>
      <c r="J25" s="5">
        <f t="shared" si="1"/>
        <v>15295</v>
      </c>
      <c r="K25" s="5">
        <f t="shared" si="1"/>
        <v>3770</v>
      </c>
      <c r="L25" s="5">
        <f t="shared" si="1"/>
        <v>282</v>
      </c>
      <c r="M25" s="92">
        <f t="shared" si="1"/>
        <v>119603</v>
      </c>
      <c r="N25" s="90"/>
      <c r="O25" s="90"/>
      <c r="P25" s="90"/>
      <c r="Q25" s="90"/>
      <c r="R25" s="90"/>
      <c r="S25" s="90"/>
      <c r="T25" s="90"/>
      <c r="U25" s="90"/>
      <c r="V25" s="90"/>
      <c r="W25" s="90"/>
      <c r="X25" s="90"/>
    </row>
    <row r="26" spans="1:24" x14ac:dyDescent="0.25">
      <c r="A26" s="258" t="s">
        <v>12</v>
      </c>
      <c r="B26" s="4" t="s">
        <v>6</v>
      </c>
      <c r="C26" s="5">
        <f t="shared" si="1"/>
        <v>115</v>
      </c>
      <c r="D26" s="5">
        <f t="shared" si="1"/>
        <v>204</v>
      </c>
      <c r="E26" s="5">
        <f t="shared" si="1"/>
        <v>158</v>
      </c>
      <c r="F26" s="5">
        <f t="shared" si="1"/>
        <v>180</v>
      </c>
      <c r="G26" s="5">
        <f t="shared" si="1"/>
        <v>170</v>
      </c>
      <c r="H26" s="5">
        <f t="shared" si="1"/>
        <v>204</v>
      </c>
      <c r="I26" s="5">
        <f t="shared" si="1"/>
        <v>179</v>
      </c>
      <c r="J26" s="5">
        <f t="shared" si="1"/>
        <v>193</v>
      </c>
      <c r="K26" s="5">
        <f t="shared" si="1"/>
        <v>39</v>
      </c>
      <c r="L26" s="5">
        <f t="shared" si="1"/>
        <v>7</v>
      </c>
      <c r="M26" s="92">
        <f t="shared" si="1"/>
        <v>1449</v>
      </c>
      <c r="N26" s="90"/>
      <c r="O26" s="90"/>
      <c r="P26" s="90"/>
      <c r="Q26" s="90"/>
      <c r="R26" s="90"/>
      <c r="S26" s="90"/>
      <c r="T26" s="90"/>
      <c r="U26" s="90"/>
      <c r="V26" s="90"/>
      <c r="W26" s="90"/>
      <c r="X26" s="90"/>
    </row>
    <row r="27" spans="1:24" x14ac:dyDescent="0.25">
      <c r="A27" s="259"/>
      <c r="B27" s="4" t="s">
        <v>7</v>
      </c>
      <c r="C27" s="5">
        <f t="shared" si="1"/>
        <v>10</v>
      </c>
      <c r="D27" s="5">
        <f t="shared" si="1"/>
        <v>24</v>
      </c>
      <c r="E27" s="5">
        <f t="shared" si="1"/>
        <v>14</v>
      </c>
      <c r="F27" s="5">
        <f t="shared" si="1"/>
        <v>27</v>
      </c>
      <c r="G27" s="5">
        <f t="shared" si="1"/>
        <v>19</v>
      </c>
      <c r="H27" s="5">
        <f t="shared" si="1"/>
        <v>29</v>
      </c>
      <c r="I27" s="5">
        <f t="shared" si="1"/>
        <v>20</v>
      </c>
      <c r="J27" s="5">
        <f t="shared" si="1"/>
        <v>31</v>
      </c>
      <c r="K27" s="5">
        <f t="shared" si="1"/>
        <v>10</v>
      </c>
      <c r="L27" s="5">
        <f t="shared" si="1"/>
        <v>5</v>
      </c>
      <c r="M27" s="92">
        <f t="shared" si="1"/>
        <v>189</v>
      </c>
      <c r="N27" s="90"/>
      <c r="O27" s="90"/>
      <c r="P27" s="90"/>
      <c r="Q27" s="90"/>
      <c r="R27" s="90"/>
      <c r="S27" s="90"/>
      <c r="T27" s="90"/>
      <c r="U27" s="90"/>
      <c r="V27" s="90"/>
      <c r="W27" s="90"/>
      <c r="X27" s="90"/>
    </row>
    <row r="28" spans="1:24" x14ac:dyDescent="0.25">
      <c r="A28" s="260"/>
      <c r="B28" s="4" t="s">
        <v>17</v>
      </c>
      <c r="C28" s="5">
        <f t="shared" si="1"/>
        <v>125</v>
      </c>
      <c r="D28" s="5">
        <f t="shared" si="1"/>
        <v>228</v>
      </c>
      <c r="E28" s="5">
        <f t="shared" si="1"/>
        <v>172</v>
      </c>
      <c r="F28" s="5">
        <f t="shared" si="1"/>
        <v>207</v>
      </c>
      <c r="G28" s="5">
        <f t="shared" si="1"/>
        <v>189</v>
      </c>
      <c r="H28" s="5">
        <f t="shared" si="1"/>
        <v>233</v>
      </c>
      <c r="I28" s="5">
        <f t="shared" si="1"/>
        <v>199</v>
      </c>
      <c r="J28" s="5">
        <f t="shared" si="1"/>
        <v>224</v>
      </c>
      <c r="K28" s="5">
        <f t="shared" si="1"/>
        <v>49</v>
      </c>
      <c r="L28" s="5">
        <f t="shared" si="1"/>
        <v>12</v>
      </c>
      <c r="M28" s="92">
        <f t="shared" ref="D28:M31" si="2">M61+M94+M127+M160+M193+M226</f>
        <v>1638</v>
      </c>
      <c r="N28" s="90"/>
      <c r="O28" s="90"/>
      <c r="P28" s="90"/>
      <c r="Q28" s="90"/>
      <c r="R28" s="90"/>
      <c r="S28" s="90"/>
      <c r="T28" s="90"/>
      <c r="U28" s="90"/>
      <c r="V28" s="90"/>
      <c r="W28" s="90"/>
      <c r="X28" s="90"/>
    </row>
    <row r="29" spans="1:24" x14ac:dyDescent="0.25">
      <c r="A29" s="258" t="s">
        <v>13</v>
      </c>
      <c r="B29" s="4" t="s">
        <v>6</v>
      </c>
      <c r="C29" s="92">
        <f t="shared" si="1"/>
        <v>44572</v>
      </c>
      <c r="D29" s="92">
        <f t="shared" si="2"/>
        <v>47635</v>
      </c>
      <c r="E29" s="92">
        <f t="shared" si="2"/>
        <v>51207</v>
      </c>
      <c r="F29" s="92">
        <f t="shared" si="2"/>
        <v>51047</v>
      </c>
      <c r="G29" s="92">
        <f t="shared" si="2"/>
        <v>52510</v>
      </c>
      <c r="H29" s="92">
        <f t="shared" si="2"/>
        <v>65896</v>
      </c>
      <c r="I29" s="92">
        <f t="shared" si="2"/>
        <v>65735</v>
      </c>
      <c r="J29" s="92">
        <f t="shared" si="2"/>
        <v>51428</v>
      </c>
      <c r="K29" s="92">
        <f t="shared" si="2"/>
        <v>12926</v>
      </c>
      <c r="L29" s="92">
        <f t="shared" si="2"/>
        <v>1409</v>
      </c>
      <c r="M29" s="92">
        <f t="shared" si="2"/>
        <v>444365</v>
      </c>
      <c r="N29" s="90"/>
      <c r="O29" s="90"/>
      <c r="P29" s="90"/>
      <c r="Q29" s="90"/>
      <c r="R29" s="90"/>
      <c r="S29" s="90"/>
      <c r="T29" s="90"/>
      <c r="U29" s="90"/>
      <c r="V29" s="90"/>
      <c r="W29" s="90"/>
      <c r="X29" s="90"/>
    </row>
    <row r="30" spans="1:24" x14ac:dyDescent="0.25">
      <c r="A30" s="259"/>
      <c r="B30" s="4" t="s">
        <v>7</v>
      </c>
      <c r="C30" s="92">
        <f t="shared" si="1"/>
        <v>5093</v>
      </c>
      <c r="D30" s="92">
        <f t="shared" si="2"/>
        <v>5948</v>
      </c>
      <c r="E30" s="92">
        <f t="shared" si="2"/>
        <v>6134</v>
      </c>
      <c r="F30" s="92">
        <f t="shared" si="2"/>
        <v>6572</v>
      </c>
      <c r="G30" s="92">
        <f t="shared" si="2"/>
        <v>7151</v>
      </c>
      <c r="H30" s="92">
        <f t="shared" si="2"/>
        <v>9487</v>
      </c>
      <c r="I30" s="92">
        <f t="shared" si="2"/>
        <v>10287</v>
      </c>
      <c r="J30" s="92">
        <f t="shared" si="2"/>
        <v>8544</v>
      </c>
      <c r="K30" s="92">
        <f t="shared" si="2"/>
        <v>2819</v>
      </c>
      <c r="L30" s="92">
        <f t="shared" si="2"/>
        <v>1534</v>
      </c>
      <c r="M30" s="92">
        <f t="shared" si="2"/>
        <v>63569</v>
      </c>
      <c r="N30" s="90"/>
      <c r="O30" s="90"/>
      <c r="P30" s="90"/>
      <c r="Q30" s="90"/>
      <c r="R30" s="90"/>
      <c r="S30" s="90"/>
      <c r="T30" s="90"/>
      <c r="U30" s="90"/>
      <c r="V30" s="90"/>
      <c r="W30" s="90"/>
      <c r="X30" s="90"/>
    </row>
    <row r="31" spans="1:24" x14ac:dyDescent="0.25">
      <c r="A31" s="260"/>
      <c r="B31" s="4" t="s">
        <v>17</v>
      </c>
      <c r="C31" s="92">
        <f t="shared" si="1"/>
        <v>49665</v>
      </c>
      <c r="D31" s="92">
        <f t="shared" si="2"/>
        <v>53583</v>
      </c>
      <c r="E31" s="92">
        <f t="shared" si="2"/>
        <v>57341</v>
      </c>
      <c r="F31" s="92">
        <f t="shared" si="2"/>
        <v>57619</v>
      </c>
      <c r="G31" s="92">
        <f t="shared" si="2"/>
        <v>59661</v>
      </c>
      <c r="H31" s="92">
        <f t="shared" si="2"/>
        <v>75384</v>
      </c>
      <c r="I31" s="92">
        <f t="shared" si="2"/>
        <v>76022</v>
      </c>
      <c r="J31" s="92">
        <f t="shared" si="2"/>
        <v>59972</v>
      </c>
      <c r="K31" s="92">
        <f t="shared" si="2"/>
        <v>15745</v>
      </c>
      <c r="L31" s="92">
        <f t="shared" si="2"/>
        <v>2943</v>
      </c>
      <c r="M31" s="92">
        <f t="shared" si="2"/>
        <v>507934</v>
      </c>
      <c r="N31" s="90"/>
      <c r="O31" s="90"/>
      <c r="P31" s="90"/>
      <c r="Q31" s="90"/>
      <c r="R31" s="90"/>
      <c r="S31" s="90"/>
      <c r="T31" s="90"/>
      <c r="U31" s="90"/>
      <c r="V31" s="90"/>
      <c r="W31" s="90"/>
      <c r="X31" s="90"/>
    </row>
    <row r="32" spans="1:24" x14ac:dyDescent="0.25">
      <c r="A32" s="89" t="s">
        <v>112</v>
      </c>
      <c r="B32" s="89"/>
      <c r="C32" s="89"/>
      <c r="D32" s="89"/>
      <c r="E32" s="89"/>
      <c r="F32" s="89"/>
    </row>
    <row r="33" spans="1:15" x14ac:dyDescent="0.25">
      <c r="A33" s="262" t="s">
        <v>132</v>
      </c>
      <c r="B33" s="262"/>
      <c r="C33" s="262"/>
      <c r="D33" s="262"/>
      <c r="E33" s="262"/>
      <c r="F33" s="262"/>
    </row>
    <row r="34" spans="1:15" x14ac:dyDescent="0.25">
      <c r="A34" s="121"/>
      <c r="B34" s="6"/>
      <c r="C34" s="7"/>
      <c r="D34" s="7"/>
      <c r="E34" s="7"/>
      <c r="F34" s="7"/>
      <c r="G34" s="7"/>
      <c r="H34" s="7"/>
      <c r="I34" s="7"/>
      <c r="J34" s="7"/>
      <c r="K34" s="7"/>
      <c r="L34" s="7"/>
      <c r="M34" s="7"/>
    </row>
    <row r="36" spans="1:15" x14ac:dyDescent="0.25">
      <c r="A36" s="263" t="s">
        <v>24</v>
      </c>
      <c r="B36" s="263"/>
      <c r="C36" s="263"/>
      <c r="D36" s="263"/>
      <c r="E36" s="263"/>
      <c r="F36" s="263"/>
      <c r="G36" s="263"/>
      <c r="H36" s="263"/>
      <c r="I36" s="263"/>
      <c r="J36" s="263"/>
      <c r="K36" s="263"/>
      <c r="L36" s="263"/>
      <c r="M36" s="263"/>
    </row>
    <row r="37" spans="1:15" ht="45" customHeight="1" x14ac:dyDescent="0.25">
      <c r="A37" s="120" t="s">
        <v>90</v>
      </c>
      <c r="B37" s="3" t="s">
        <v>10</v>
      </c>
      <c r="C37" s="3" t="s">
        <v>15</v>
      </c>
      <c r="D37" s="3" t="s">
        <v>91</v>
      </c>
      <c r="E37" s="3" t="s">
        <v>92</v>
      </c>
      <c r="F37" s="3" t="s">
        <v>93</v>
      </c>
      <c r="G37" s="3" t="s">
        <v>94</v>
      </c>
      <c r="H37" s="3" t="s">
        <v>95</v>
      </c>
      <c r="I37" s="3" t="s">
        <v>96</v>
      </c>
      <c r="J37" s="3" t="s">
        <v>97</v>
      </c>
      <c r="K37" s="3" t="s">
        <v>98</v>
      </c>
      <c r="L37" s="3" t="s">
        <v>99</v>
      </c>
      <c r="M37" s="221" t="s">
        <v>13</v>
      </c>
    </row>
    <row r="38" spans="1:15" ht="15" customHeight="1" x14ac:dyDescent="0.25">
      <c r="A38" s="258" t="s">
        <v>16</v>
      </c>
      <c r="B38" s="4" t="s">
        <v>6</v>
      </c>
      <c r="C38" s="52">
        <v>337</v>
      </c>
      <c r="D38" s="52">
        <v>644</v>
      </c>
      <c r="E38" s="52">
        <v>984</v>
      </c>
      <c r="F38" s="52">
        <v>1250</v>
      </c>
      <c r="G38" s="52">
        <v>1530</v>
      </c>
      <c r="H38" s="52">
        <v>1974</v>
      </c>
      <c r="I38" s="52">
        <v>2070</v>
      </c>
      <c r="J38" s="52">
        <v>1787</v>
      </c>
      <c r="K38" s="52">
        <v>517</v>
      </c>
      <c r="L38" s="52">
        <v>17</v>
      </c>
      <c r="M38" s="222">
        <v>11110</v>
      </c>
      <c r="N38" s="90"/>
    </row>
    <row r="39" spans="1:15" x14ac:dyDescent="0.25">
      <c r="A39" s="259"/>
      <c r="B39" s="4" t="s">
        <v>7</v>
      </c>
      <c r="C39" s="52">
        <v>71</v>
      </c>
      <c r="D39" s="52">
        <v>105</v>
      </c>
      <c r="E39" s="52">
        <v>164</v>
      </c>
      <c r="F39" s="52">
        <v>216</v>
      </c>
      <c r="G39" s="52">
        <v>243</v>
      </c>
      <c r="H39" s="52">
        <v>335</v>
      </c>
      <c r="I39" s="52">
        <v>328</v>
      </c>
      <c r="J39" s="52">
        <v>317</v>
      </c>
      <c r="K39" s="52">
        <v>172</v>
      </c>
      <c r="L39" s="52">
        <v>10</v>
      </c>
      <c r="M39" s="222">
        <v>1961</v>
      </c>
      <c r="N39" s="90"/>
    </row>
    <row r="40" spans="1:15" ht="15" customHeight="1" x14ac:dyDescent="0.25">
      <c r="A40" s="260"/>
      <c r="B40" s="4" t="s">
        <v>17</v>
      </c>
      <c r="C40" s="52">
        <v>408</v>
      </c>
      <c r="D40" s="52">
        <v>749</v>
      </c>
      <c r="E40" s="52">
        <v>1148</v>
      </c>
      <c r="F40" s="52">
        <v>1466</v>
      </c>
      <c r="G40" s="52">
        <v>1773</v>
      </c>
      <c r="H40" s="52">
        <v>2309</v>
      </c>
      <c r="I40" s="52">
        <v>2398</v>
      </c>
      <c r="J40" s="52">
        <v>2104</v>
      </c>
      <c r="K40" s="52">
        <v>689</v>
      </c>
      <c r="L40" s="52">
        <v>27</v>
      </c>
      <c r="M40" s="222">
        <v>13071</v>
      </c>
      <c r="N40" s="90"/>
      <c r="O40" s="220"/>
    </row>
    <row r="41" spans="1:15" ht="15" customHeight="1" x14ac:dyDescent="0.25">
      <c r="A41" s="258" t="s">
        <v>18</v>
      </c>
      <c r="B41" s="4" t="s">
        <v>6</v>
      </c>
      <c r="C41" s="52">
        <v>1172</v>
      </c>
      <c r="D41" s="52">
        <v>1003</v>
      </c>
      <c r="E41" s="52">
        <v>1320</v>
      </c>
      <c r="F41" s="52">
        <v>1388</v>
      </c>
      <c r="G41" s="52">
        <v>1612</v>
      </c>
      <c r="H41" s="52">
        <v>2602</v>
      </c>
      <c r="I41" s="52">
        <v>2960</v>
      </c>
      <c r="J41" s="52">
        <v>2624</v>
      </c>
      <c r="K41" s="52">
        <v>628</v>
      </c>
      <c r="L41" s="52">
        <v>30</v>
      </c>
      <c r="M41" s="222">
        <v>15339</v>
      </c>
      <c r="N41" s="90"/>
    </row>
    <row r="42" spans="1:15" x14ac:dyDescent="0.25">
      <c r="A42" s="259"/>
      <c r="B42" s="4" t="s">
        <v>7</v>
      </c>
      <c r="C42" s="52">
        <v>617</v>
      </c>
      <c r="D42" s="52">
        <v>733</v>
      </c>
      <c r="E42" s="52">
        <v>956</v>
      </c>
      <c r="F42" s="52">
        <v>1233</v>
      </c>
      <c r="G42" s="52">
        <v>1494</v>
      </c>
      <c r="H42" s="52">
        <v>2176</v>
      </c>
      <c r="I42" s="52">
        <v>2415</v>
      </c>
      <c r="J42" s="52">
        <v>2077</v>
      </c>
      <c r="K42" s="52">
        <v>290</v>
      </c>
      <c r="L42" s="52">
        <v>23</v>
      </c>
      <c r="M42" s="222">
        <v>12014</v>
      </c>
      <c r="N42" s="90"/>
    </row>
    <row r="43" spans="1:15" x14ac:dyDescent="0.25">
      <c r="A43" s="260"/>
      <c r="B43" s="4" t="s">
        <v>17</v>
      </c>
      <c r="C43" s="52">
        <v>1789</v>
      </c>
      <c r="D43" s="52">
        <v>1736</v>
      </c>
      <c r="E43" s="52">
        <v>2276</v>
      </c>
      <c r="F43" s="52">
        <v>2621</v>
      </c>
      <c r="G43" s="52">
        <v>3106</v>
      </c>
      <c r="H43" s="52">
        <v>4778</v>
      </c>
      <c r="I43" s="52">
        <v>5375</v>
      </c>
      <c r="J43" s="52">
        <v>4701</v>
      </c>
      <c r="K43" s="52">
        <v>918</v>
      </c>
      <c r="L43" s="52">
        <v>53</v>
      </c>
      <c r="M43" s="222">
        <v>27353</v>
      </c>
      <c r="N43" s="90"/>
    </row>
    <row r="44" spans="1:15" ht="15" customHeight="1" x14ac:dyDescent="0.25">
      <c r="A44" s="258" t="s">
        <v>19</v>
      </c>
      <c r="B44" s="4" t="s">
        <v>6</v>
      </c>
      <c r="C44" s="52">
        <v>15</v>
      </c>
      <c r="D44" s="52">
        <v>37</v>
      </c>
      <c r="E44" s="52">
        <v>146</v>
      </c>
      <c r="F44" s="52">
        <v>288</v>
      </c>
      <c r="G44" s="52">
        <v>444</v>
      </c>
      <c r="H44" s="52">
        <v>633</v>
      </c>
      <c r="I44" s="52">
        <v>591</v>
      </c>
      <c r="J44" s="52">
        <v>583</v>
      </c>
      <c r="K44" s="52">
        <v>140</v>
      </c>
      <c r="L44" s="52">
        <v>3</v>
      </c>
      <c r="M44" s="222">
        <v>2880</v>
      </c>
      <c r="N44" s="90"/>
    </row>
    <row r="45" spans="1:15" x14ac:dyDescent="0.25">
      <c r="A45" s="259"/>
      <c r="B45" s="4" t="s">
        <v>7</v>
      </c>
      <c r="C45" s="52">
        <v>4</v>
      </c>
      <c r="D45" s="52">
        <v>7</v>
      </c>
      <c r="E45" s="52">
        <v>10</v>
      </c>
      <c r="F45" s="52">
        <v>35</v>
      </c>
      <c r="G45" s="52">
        <v>56</v>
      </c>
      <c r="H45" s="52">
        <v>53</v>
      </c>
      <c r="I45" s="52">
        <v>69</v>
      </c>
      <c r="J45" s="52">
        <v>78</v>
      </c>
      <c r="K45" s="52">
        <v>14</v>
      </c>
      <c r="L45" s="52">
        <v>4</v>
      </c>
      <c r="M45" s="222">
        <v>330</v>
      </c>
      <c r="N45" s="90"/>
    </row>
    <row r="46" spans="1:15" ht="15" customHeight="1" x14ac:dyDescent="0.25">
      <c r="A46" s="260"/>
      <c r="B46" s="4" t="s">
        <v>17</v>
      </c>
      <c r="C46" s="52">
        <v>19</v>
      </c>
      <c r="D46" s="52">
        <v>44</v>
      </c>
      <c r="E46" s="52">
        <v>156</v>
      </c>
      <c r="F46" s="52">
        <v>323</v>
      </c>
      <c r="G46" s="52">
        <v>500</v>
      </c>
      <c r="H46" s="52">
        <v>686</v>
      </c>
      <c r="I46" s="52">
        <v>660</v>
      </c>
      <c r="J46" s="52">
        <v>661</v>
      </c>
      <c r="K46" s="52">
        <v>154</v>
      </c>
      <c r="L46" s="52">
        <v>7</v>
      </c>
      <c r="M46" s="222">
        <v>3210</v>
      </c>
      <c r="N46" s="90"/>
    </row>
    <row r="47" spans="1:15" ht="15" customHeight="1" x14ac:dyDescent="0.25">
      <c r="A47" s="258" t="s">
        <v>100</v>
      </c>
      <c r="B47" s="4" t="s">
        <v>6</v>
      </c>
      <c r="C47" s="52">
        <v>594</v>
      </c>
      <c r="D47" s="52">
        <v>746</v>
      </c>
      <c r="E47" s="52">
        <v>1010</v>
      </c>
      <c r="F47" s="52">
        <v>1283</v>
      </c>
      <c r="G47" s="52">
        <v>1419</v>
      </c>
      <c r="H47" s="52">
        <v>1489</v>
      </c>
      <c r="I47" s="52">
        <v>1474</v>
      </c>
      <c r="J47" s="52">
        <v>1088</v>
      </c>
      <c r="K47" s="52">
        <v>233</v>
      </c>
      <c r="L47" s="52">
        <v>15</v>
      </c>
      <c r="M47" s="222">
        <v>9351</v>
      </c>
      <c r="N47" s="90"/>
    </row>
    <row r="48" spans="1:15" x14ac:dyDescent="0.25">
      <c r="A48" s="259"/>
      <c r="B48" s="4" t="s">
        <v>7</v>
      </c>
      <c r="C48" s="52">
        <v>65</v>
      </c>
      <c r="D48" s="52">
        <v>87</v>
      </c>
      <c r="E48" s="52">
        <v>130</v>
      </c>
      <c r="F48" s="52">
        <v>120</v>
      </c>
      <c r="G48" s="52">
        <v>166</v>
      </c>
      <c r="H48" s="52">
        <v>138</v>
      </c>
      <c r="I48" s="52">
        <v>133</v>
      </c>
      <c r="J48" s="52">
        <v>125</v>
      </c>
      <c r="K48" s="52">
        <v>25</v>
      </c>
      <c r="L48" s="52">
        <v>5</v>
      </c>
      <c r="M48" s="222">
        <v>994</v>
      </c>
      <c r="N48" s="90"/>
    </row>
    <row r="49" spans="1:14" ht="12" customHeight="1" x14ac:dyDescent="0.25">
      <c r="A49" s="260"/>
      <c r="B49" s="4" t="s">
        <v>17</v>
      </c>
      <c r="C49" s="52">
        <v>659</v>
      </c>
      <c r="D49" s="52">
        <v>833</v>
      </c>
      <c r="E49" s="52">
        <v>1140</v>
      </c>
      <c r="F49" s="52">
        <v>1403</v>
      </c>
      <c r="G49" s="52">
        <v>1585</v>
      </c>
      <c r="H49" s="52">
        <v>1628</v>
      </c>
      <c r="I49" s="52">
        <v>1607</v>
      </c>
      <c r="J49" s="52">
        <v>1213</v>
      </c>
      <c r="K49" s="52">
        <v>258</v>
      </c>
      <c r="L49" s="52">
        <v>20</v>
      </c>
      <c r="M49" s="222">
        <v>10345</v>
      </c>
      <c r="N49" s="90"/>
    </row>
    <row r="50" spans="1:14" s="246" customFormat="1" ht="15" customHeight="1" x14ac:dyDescent="0.25">
      <c r="A50" s="264" t="s">
        <v>21</v>
      </c>
      <c r="B50" s="243" t="s">
        <v>6</v>
      </c>
      <c r="C50" s="244">
        <v>18</v>
      </c>
      <c r="D50" s="244">
        <v>32</v>
      </c>
      <c r="E50" s="244">
        <v>121</v>
      </c>
      <c r="F50" s="244">
        <v>143</v>
      </c>
      <c r="G50" s="244">
        <v>205</v>
      </c>
      <c r="H50" s="244">
        <v>236</v>
      </c>
      <c r="I50" s="244">
        <v>247</v>
      </c>
      <c r="J50" s="244">
        <v>380</v>
      </c>
      <c r="K50" s="244">
        <v>218</v>
      </c>
      <c r="L50" s="244">
        <v>77</v>
      </c>
      <c r="M50" s="222">
        <v>1677</v>
      </c>
      <c r="N50" s="245"/>
    </row>
    <row r="51" spans="1:14" s="246" customFormat="1" x14ac:dyDescent="0.25">
      <c r="A51" s="265"/>
      <c r="B51" s="243" t="s">
        <v>7</v>
      </c>
      <c r="C51" s="244">
        <v>4</v>
      </c>
      <c r="D51" s="244">
        <v>17</v>
      </c>
      <c r="E51" s="244">
        <v>55</v>
      </c>
      <c r="F51" s="244">
        <v>72</v>
      </c>
      <c r="G51" s="244">
        <v>95</v>
      </c>
      <c r="H51" s="244">
        <v>148</v>
      </c>
      <c r="I51" s="244">
        <v>175</v>
      </c>
      <c r="J51" s="244">
        <v>331</v>
      </c>
      <c r="K51" s="244">
        <v>419</v>
      </c>
      <c r="L51" s="244">
        <v>471</v>
      </c>
      <c r="M51" s="222">
        <v>1787</v>
      </c>
      <c r="N51" s="245"/>
    </row>
    <row r="52" spans="1:14" s="246" customFormat="1" x14ac:dyDescent="0.25">
      <c r="A52" s="266"/>
      <c r="B52" s="243" t="s">
        <v>17</v>
      </c>
      <c r="C52" s="244">
        <v>22</v>
      </c>
      <c r="D52" s="244">
        <v>49</v>
      </c>
      <c r="E52" s="244">
        <v>176</v>
      </c>
      <c r="F52" s="244">
        <v>215</v>
      </c>
      <c r="G52" s="244">
        <v>300</v>
      </c>
      <c r="H52" s="244">
        <v>384</v>
      </c>
      <c r="I52" s="244">
        <v>422</v>
      </c>
      <c r="J52" s="244">
        <v>711</v>
      </c>
      <c r="K52" s="244">
        <v>637</v>
      </c>
      <c r="L52" s="244">
        <v>548</v>
      </c>
      <c r="M52" s="222">
        <v>3464</v>
      </c>
      <c r="N52" s="245"/>
    </row>
    <row r="53" spans="1:14" ht="15" customHeight="1" x14ac:dyDescent="0.25">
      <c r="A53" s="258" t="s">
        <v>103</v>
      </c>
      <c r="B53" s="4" t="s">
        <v>6</v>
      </c>
      <c r="C53" s="52">
        <v>9917</v>
      </c>
      <c r="D53" s="52">
        <v>12495</v>
      </c>
      <c r="E53" s="52">
        <v>14346</v>
      </c>
      <c r="F53" s="52">
        <v>14622</v>
      </c>
      <c r="G53" s="52">
        <v>14403</v>
      </c>
      <c r="H53" s="52">
        <v>17557</v>
      </c>
      <c r="I53" s="52">
        <v>16116</v>
      </c>
      <c r="J53" s="52">
        <v>10378</v>
      </c>
      <c r="K53" s="52">
        <v>1718</v>
      </c>
      <c r="L53" s="52">
        <v>131</v>
      </c>
      <c r="M53" s="222">
        <v>111683</v>
      </c>
      <c r="N53" s="90"/>
    </row>
    <row r="54" spans="1:14" x14ac:dyDescent="0.25">
      <c r="A54" s="259"/>
      <c r="B54" s="4" t="s">
        <v>7</v>
      </c>
      <c r="C54" s="52">
        <v>705</v>
      </c>
      <c r="D54" s="52">
        <v>1137</v>
      </c>
      <c r="E54" s="52">
        <v>1032</v>
      </c>
      <c r="F54" s="52">
        <v>1030</v>
      </c>
      <c r="G54" s="52">
        <v>1053</v>
      </c>
      <c r="H54" s="52">
        <v>1240</v>
      </c>
      <c r="I54" s="52">
        <v>1219</v>
      </c>
      <c r="J54" s="52">
        <v>870</v>
      </c>
      <c r="K54" s="52">
        <v>178</v>
      </c>
      <c r="L54" s="52">
        <v>46</v>
      </c>
      <c r="M54" s="222">
        <v>8510</v>
      </c>
      <c r="N54" s="90"/>
    </row>
    <row r="55" spans="1:14" x14ac:dyDescent="0.25">
      <c r="A55" s="260"/>
      <c r="B55" s="4" t="s">
        <v>17</v>
      </c>
      <c r="C55" s="52">
        <v>10622</v>
      </c>
      <c r="D55" s="52">
        <v>13632</v>
      </c>
      <c r="E55" s="52">
        <v>15378</v>
      </c>
      <c r="F55" s="52">
        <v>15652</v>
      </c>
      <c r="G55" s="52">
        <v>15456</v>
      </c>
      <c r="H55" s="52">
        <v>18797</v>
      </c>
      <c r="I55" s="52">
        <v>17335</v>
      </c>
      <c r="J55" s="52">
        <v>11248</v>
      </c>
      <c r="K55" s="52">
        <v>1896</v>
      </c>
      <c r="L55" s="52">
        <v>177</v>
      </c>
      <c r="M55" s="222">
        <v>120193</v>
      </c>
      <c r="N55" s="90"/>
    </row>
    <row r="56" spans="1:14" ht="15" customHeight="1" x14ac:dyDescent="0.25">
      <c r="A56" s="258" t="s">
        <v>102</v>
      </c>
      <c r="B56" s="4" t="s">
        <v>6</v>
      </c>
      <c r="C56" s="52">
        <v>8248</v>
      </c>
      <c r="D56" s="52">
        <v>5421</v>
      </c>
      <c r="E56" s="52">
        <v>5552</v>
      </c>
      <c r="F56" s="52">
        <v>5461</v>
      </c>
      <c r="G56" s="52">
        <v>6084</v>
      </c>
      <c r="H56" s="52">
        <v>8469</v>
      </c>
      <c r="I56" s="52">
        <v>9051</v>
      </c>
      <c r="J56" s="52">
        <v>7033</v>
      </c>
      <c r="K56" s="52">
        <v>1533</v>
      </c>
      <c r="L56" s="52">
        <v>79</v>
      </c>
      <c r="M56" s="222">
        <v>56931</v>
      </c>
      <c r="N56" s="90"/>
    </row>
    <row r="57" spans="1:14" x14ac:dyDescent="0.25">
      <c r="A57" s="259"/>
      <c r="B57" s="4" t="s">
        <v>7</v>
      </c>
      <c r="C57" s="52">
        <v>677</v>
      </c>
      <c r="D57" s="52">
        <v>424</v>
      </c>
      <c r="E57" s="52">
        <v>328</v>
      </c>
      <c r="F57" s="52">
        <v>324</v>
      </c>
      <c r="G57" s="52">
        <v>327</v>
      </c>
      <c r="H57" s="52">
        <v>456</v>
      </c>
      <c r="I57" s="52">
        <v>538</v>
      </c>
      <c r="J57" s="52">
        <v>393</v>
      </c>
      <c r="K57" s="52">
        <v>55</v>
      </c>
      <c r="L57" s="52">
        <v>8</v>
      </c>
      <c r="M57" s="222">
        <v>3530</v>
      </c>
      <c r="N57" s="90"/>
    </row>
    <row r="58" spans="1:14" x14ac:dyDescent="0.25">
      <c r="A58" s="260"/>
      <c r="B58" s="4" t="s">
        <v>17</v>
      </c>
      <c r="C58" s="52">
        <v>8925</v>
      </c>
      <c r="D58" s="52">
        <v>5845</v>
      </c>
      <c r="E58" s="52">
        <v>5880</v>
      </c>
      <c r="F58" s="52">
        <v>5785</v>
      </c>
      <c r="G58" s="52">
        <v>6411</v>
      </c>
      <c r="H58" s="52">
        <v>8925</v>
      </c>
      <c r="I58" s="52">
        <v>9589</v>
      </c>
      <c r="J58" s="52">
        <v>7426</v>
      </c>
      <c r="K58" s="52">
        <v>1588</v>
      </c>
      <c r="L58" s="52">
        <v>87</v>
      </c>
      <c r="M58" s="222">
        <v>60461</v>
      </c>
      <c r="N58" s="25"/>
    </row>
    <row r="59" spans="1:14" x14ac:dyDescent="0.25">
      <c r="A59" s="257" t="s">
        <v>12</v>
      </c>
      <c r="B59" s="4" t="s">
        <v>6</v>
      </c>
      <c r="C59" s="52">
        <v>64</v>
      </c>
      <c r="D59" s="52">
        <v>108</v>
      </c>
      <c r="E59" s="52">
        <v>95</v>
      </c>
      <c r="F59" s="52">
        <v>128</v>
      </c>
      <c r="G59" s="52">
        <v>121</v>
      </c>
      <c r="H59" s="52">
        <v>137</v>
      </c>
      <c r="I59" s="52">
        <v>120</v>
      </c>
      <c r="J59" s="52">
        <v>110</v>
      </c>
      <c r="K59" s="52">
        <v>19</v>
      </c>
      <c r="L59" s="52">
        <v>2</v>
      </c>
      <c r="M59" s="222">
        <v>904</v>
      </c>
      <c r="N59" s="25"/>
    </row>
    <row r="60" spans="1:14" x14ac:dyDescent="0.25">
      <c r="A60" s="257"/>
      <c r="B60" s="4" t="s">
        <v>7</v>
      </c>
      <c r="C60" s="52">
        <v>1</v>
      </c>
      <c r="D60" s="52">
        <v>18</v>
      </c>
      <c r="E60" s="52">
        <v>11</v>
      </c>
      <c r="F60" s="52">
        <v>17</v>
      </c>
      <c r="G60" s="52">
        <v>12</v>
      </c>
      <c r="H60" s="52">
        <v>29</v>
      </c>
      <c r="I60" s="52">
        <v>18</v>
      </c>
      <c r="J60" s="52">
        <v>22</v>
      </c>
      <c r="K60" s="52">
        <v>7</v>
      </c>
      <c r="L60" s="52">
        <v>1</v>
      </c>
      <c r="M60" s="222">
        <v>136</v>
      </c>
      <c r="N60" s="25"/>
    </row>
    <row r="61" spans="1:14" x14ac:dyDescent="0.25">
      <c r="A61" s="257"/>
      <c r="B61" s="4" t="s">
        <v>17</v>
      </c>
      <c r="C61" s="52">
        <v>65</v>
      </c>
      <c r="D61" s="52">
        <v>126</v>
      </c>
      <c r="E61" s="52">
        <v>106</v>
      </c>
      <c r="F61" s="52">
        <v>145</v>
      </c>
      <c r="G61" s="52">
        <v>133</v>
      </c>
      <c r="H61" s="52">
        <v>166</v>
      </c>
      <c r="I61" s="52">
        <v>138</v>
      </c>
      <c r="J61" s="52">
        <v>132</v>
      </c>
      <c r="K61" s="52">
        <v>26</v>
      </c>
      <c r="L61" s="52">
        <v>3</v>
      </c>
      <c r="M61" s="222">
        <v>1040</v>
      </c>
      <c r="N61" s="25"/>
    </row>
    <row r="62" spans="1:14" x14ac:dyDescent="0.25">
      <c r="A62" s="257" t="s">
        <v>13</v>
      </c>
      <c r="B62" s="233" t="s">
        <v>6</v>
      </c>
      <c r="C62" s="91">
        <f>C38+C41+C44+C47+C50+C53+C56+C59</f>
        <v>20365</v>
      </c>
      <c r="D62" s="91">
        <f t="shared" ref="D62:M62" si="3">D38+D41+D44+D47+D50+D53+D56+D59</f>
        <v>20486</v>
      </c>
      <c r="E62" s="91">
        <f t="shared" si="3"/>
        <v>23574</v>
      </c>
      <c r="F62" s="91">
        <f t="shared" si="3"/>
        <v>24563</v>
      </c>
      <c r="G62" s="91">
        <f t="shared" si="3"/>
        <v>25818</v>
      </c>
      <c r="H62" s="91">
        <f t="shared" si="3"/>
        <v>33097</v>
      </c>
      <c r="I62" s="91">
        <f t="shared" si="3"/>
        <v>32629</v>
      </c>
      <c r="J62" s="91">
        <f t="shared" si="3"/>
        <v>23983</v>
      </c>
      <c r="K62" s="91">
        <f t="shared" si="3"/>
        <v>5006</v>
      </c>
      <c r="L62" s="91">
        <f t="shared" si="3"/>
        <v>354</v>
      </c>
      <c r="M62" s="222">
        <f t="shared" si="3"/>
        <v>209875</v>
      </c>
      <c r="N62" s="90"/>
    </row>
    <row r="63" spans="1:14" x14ac:dyDescent="0.25">
      <c r="A63" s="257"/>
      <c r="B63" s="233" t="s">
        <v>7</v>
      </c>
      <c r="C63" s="91">
        <f>C39+C42+C45+C48+C51+C54+C57+C60</f>
        <v>2144</v>
      </c>
      <c r="D63" s="91">
        <f t="shared" ref="D63:M63" si="4">D39+D42+D45+D48+D51+D54+D57+D60</f>
        <v>2528</v>
      </c>
      <c r="E63" s="91">
        <f t="shared" si="4"/>
        <v>2686</v>
      </c>
      <c r="F63" s="91">
        <f t="shared" si="4"/>
        <v>3047</v>
      </c>
      <c r="G63" s="91">
        <f t="shared" si="4"/>
        <v>3446</v>
      </c>
      <c r="H63" s="91">
        <f t="shared" si="4"/>
        <v>4575</v>
      </c>
      <c r="I63" s="91">
        <f t="shared" si="4"/>
        <v>4895</v>
      </c>
      <c r="J63" s="91">
        <f t="shared" si="4"/>
        <v>4213</v>
      </c>
      <c r="K63" s="91">
        <f t="shared" si="4"/>
        <v>1160</v>
      </c>
      <c r="L63" s="91">
        <f t="shared" si="4"/>
        <v>568</v>
      </c>
      <c r="M63" s="222">
        <f t="shared" si="4"/>
        <v>29262</v>
      </c>
      <c r="N63" s="90"/>
    </row>
    <row r="64" spans="1:14" x14ac:dyDescent="0.25">
      <c r="A64" s="257"/>
      <c r="B64" s="233" t="s">
        <v>17</v>
      </c>
      <c r="C64" s="91">
        <f>C40+C43+C46+C49+C52+C55+C58+C61</f>
        <v>22509</v>
      </c>
      <c r="D64" s="91">
        <f t="shared" ref="D64:M64" si="5">D40+D43+D46+D49+D52+D55+D58+D61</f>
        <v>23014</v>
      </c>
      <c r="E64" s="91">
        <f t="shared" si="5"/>
        <v>26260</v>
      </c>
      <c r="F64" s="91">
        <f t="shared" si="5"/>
        <v>27610</v>
      </c>
      <c r="G64" s="91">
        <f t="shared" si="5"/>
        <v>29264</v>
      </c>
      <c r="H64" s="91">
        <f t="shared" si="5"/>
        <v>37673</v>
      </c>
      <c r="I64" s="91">
        <f t="shared" si="5"/>
        <v>37524</v>
      </c>
      <c r="J64" s="91">
        <f t="shared" si="5"/>
        <v>28196</v>
      </c>
      <c r="K64" s="91">
        <f t="shared" si="5"/>
        <v>6166</v>
      </c>
      <c r="L64" s="91">
        <f t="shared" si="5"/>
        <v>922</v>
      </c>
      <c r="M64" s="222">
        <f t="shared" si="5"/>
        <v>239137</v>
      </c>
      <c r="N64" s="90"/>
    </row>
    <row r="65" spans="1:14" x14ac:dyDescent="0.25">
      <c r="A65" s="89" t="s">
        <v>260</v>
      </c>
      <c r="B65" s="89"/>
      <c r="C65" s="89"/>
      <c r="D65" s="89"/>
      <c r="E65" s="89"/>
      <c r="F65" s="89"/>
    </row>
    <row r="66" spans="1:14" x14ac:dyDescent="0.25">
      <c r="A66" s="262" t="s">
        <v>132</v>
      </c>
      <c r="B66" s="262"/>
      <c r="C66" s="262"/>
      <c r="D66" s="262"/>
      <c r="E66" s="262"/>
      <c r="F66" s="262"/>
    </row>
    <row r="67" spans="1:14" x14ac:dyDescent="0.25">
      <c r="A67" s="121"/>
      <c r="B67" s="6"/>
      <c r="C67" s="8"/>
      <c r="D67" s="8"/>
      <c r="E67" s="8"/>
      <c r="F67" s="8"/>
      <c r="G67" s="8"/>
      <c r="H67" s="8"/>
      <c r="I67" s="8"/>
      <c r="J67" s="8"/>
      <c r="K67" s="8"/>
      <c r="L67" s="8"/>
      <c r="M67" s="8"/>
    </row>
    <row r="69" spans="1:14" x14ac:dyDescent="0.25">
      <c r="A69" s="263" t="s">
        <v>65</v>
      </c>
      <c r="B69" s="263"/>
      <c r="C69" s="263"/>
      <c r="D69" s="263"/>
      <c r="E69" s="263"/>
      <c r="F69" s="263"/>
      <c r="G69" s="263"/>
      <c r="H69" s="263"/>
      <c r="I69" s="263"/>
      <c r="J69" s="263"/>
      <c r="K69" s="263"/>
      <c r="L69" s="263"/>
      <c r="M69" s="263"/>
    </row>
    <row r="70" spans="1:14" ht="39" customHeight="1" x14ac:dyDescent="0.25">
      <c r="A70" s="198" t="s">
        <v>90</v>
      </c>
      <c r="B70" s="3" t="s">
        <v>10</v>
      </c>
      <c r="C70" s="3" t="s">
        <v>15</v>
      </c>
      <c r="D70" s="3" t="s">
        <v>91</v>
      </c>
      <c r="E70" s="3" t="s">
        <v>92</v>
      </c>
      <c r="F70" s="3" t="s">
        <v>93</v>
      </c>
      <c r="G70" s="3" t="s">
        <v>94</v>
      </c>
      <c r="H70" s="3" t="s">
        <v>95</v>
      </c>
      <c r="I70" s="3" t="s">
        <v>96</v>
      </c>
      <c r="J70" s="3" t="s">
        <v>97</v>
      </c>
      <c r="K70" s="3" t="s">
        <v>98</v>
      </c>
      <c r="L70" s="3" t="s">
        <v>99</v>
      </c>
      <c r="M70" s="3" t="s">
        <v>13</v>
      </c>
    </row>
    <row r="71" spans="1:14" x14ac:dyDescent="0.25">
      <c r="A71" s="258" t="s">
        <v>16</v>
      </c>
      <c r="B71" s="4" t="s">
        <v>6</v>
      </c>
      <c r="C71" s="52">
        <v>345</v>
      </c>
      <c r="D71" s="52">
        <v>590</v>
      </c>
      <c r="E71" s="52">
        <v>785</v>
      </c>
      <c r="F71" s="52">
        <v>967</v>
      </c>
      <c r="G71" s="52">
        <v>1068</v>
      </c>
      <c r="H71" s="52">
        <v>1291</v>
      </c>
      <c r="I71" s="52">
        <v>1367</v>
      </c>
      <c r="J71" s="52">
        <v>1109</v>
      </c>
      <c r="K71" s="52">
        <v>346</v>
      </c>
      <c r="L71" s="52">
        <v>46</v>
      </c>
      <c r="M71" s="91">
        <v>7914</v>
      </c>
      <c r="N71" s="25"/>
    </row>
    <row r="72" spans="1:14" x14ac:dyDescent="0.25">
      <c r="A72" s="259"/>
      <c r="B72" s="4" t="s">
        <v>7</v>
      </c>
      <c r="C72" s="52">
        <v>45</v>
      </c>
      <c r="D72" s="52">
        <v>81</v>
      </c>
      <c r="E72" s="52">
        <v>134</v>
      </c>
      <c r="F72" s="52">
        <v>167</v>
      </c>
      <c r="G72" s="52">
        <v>187</v>
      </c>
      <c r="H72" s="52">
        <v>267</v>
      </c>
      <c r="I72" s="52">
        <v>226</v>
      </c>
      <c r="J72" s="52">
        <v>219</v>
      </c>
      <c r="K72" s="52">
        <v>83</v>
      </c>
      <c r="L72" s="52">
        <v>19</v>
      </c>
      <c r="M72" s="91">
        <v>1428</v>
      </c>
      <c r="N72" s="25"/>
    </row>
    <row r="73" spans="1:14" x14ac:dyDescent="0.25">
      <c r="A73" s="260"/>
      <c r="B73" s="4" t="s">
        <v>17</v>
      </c>
      <c r="C73" s="52">
        <v>390</v>
      </c>
      <c r="D73" s="52">
        <v>671</v>
      </c>
      <c r="E73" s="52">
        <v>919</v>
      </c>
      <c r="F73" s="52">
        <v>1134</v>
      </c>
      <c r="G73" s="52">
        <v>1255</v>
      </c>
      <c r="H73" s="52">
        <v>1558</v>
      </c>
      <c r="I73" s="52">
        <v>1593</v>
      </c>
      <c r="J73" s="52">
        <v>1328</v>
      </c>
      <c r="K73" s="52">
        <v>429</v>
      </c>
      <c r="L73" s="52">
        <v>65</v>
      </c>
      <c r="M73" s="91">
        <v>9342</v>
      </c>
      <c r="N73" s="25"/>
    </row>
    <row r="74" spans="1:14" x14ac:dyDescent="0.25">
      <c r="A74" s="258" t="s">
        <v>18</v>
      </c>
      <c r="B74" s="4" t="s">
        <v>6</v>
      </c>
      <c r="C74" s="52">
        <v>600</v>
      </c>
      <c r="D74" s="52">
        <v>581</v>
      </c>
      <c r="E74" s="52">
        <v>659</v>
      </c>
      <c r="F74" s="52">
        <v>766</v>
      </c>
      <c r="G74" s="52">
        <v>915</v>
      </c>
      <c r="H74" s="52">
        <v>1428</v>
      </c>
      <c r="I74" s="52">
        <v>1750</v>
      </c>
      <c r="J74" s="52">
        <v>1610</v>
      </c>
      <c r="K74" s="52">
        <v>347</v>
      </c>
      <c r="L74" s="52">
        <v>48</v>
      </c>
      <c r="M74" s="91">
        <v>8704</v>
      </c>
      <c r="N74" s="25"/>
    </row>
    <row r="75" spans="1:14" x14ac:dyDescent="0.25">
      <c r="A75" s="259"/>
      <c r="B75" s="4" t="s">
        <v>7</v>
      </c>
      <c r="C75" s="52">
        <v>306</v>
      </c>
      <c r="D75" s="52">
        <v>291</v>
      </c>
      <c r="E75" s="52">
        <v>349</v>
      </c>
      <c r="F75" s="52">
        <v>456</v>
      </c>
      <c r="G75" s="52">
        <v>558</v>
      </c>
      <c r="H75" s="52">
        <v>891</v>
      </c>
      <c r="I75" s="52">
        <v>1116</v>
      </c>
      <c r="J75" s="52">
        <v>902</v>
      </c>
      <c r="K75" s="52">
        <v>167</v>
      </c>
      <c r="L75" s="52">
        <v>27</v>
      </c>
      <c r="M75" s="91">
        <v>5063</v>
      </c>
      <c r="N75" s="25"/>
    </row>
    <row r="76" spans="1:14" x14ac:dyDescent="0.25">
      <c r="A76" s="260"/>
      <c r="B76" s="4" t="s">
        <v>17</v>
      </c>
      <c r="C76" s="52">
        <v>906</v>
      </c>
      <c r="D76" s="52">
        <v>872</v>
      </c>
      <c r="E76" s="52">
        <v>1008</v>
      </c>
      <c r="F76" s="52">
        <v>1222</v>
      </c>
      <c r="G76" s="52">
        <v>1473</v>
      </c>
      <c r="H76" s="52">
        <v>2319</v>
      </c>
      <c r="I76" s="52">
        <v>2866</v>
      </c>
      <c r="J76" s="52">
        <v>2512</v>
      </c>
      <c r="K76" s="52">
        <v>514</v>
      </c>
      <c r="L76" s="52">
        <v>75</v>
      </c>
      <c r="M76" s="91">
        <v>13767</v>
      </c>
      <c r="N76" s="25"/>
    </row>
    <row r="77" spans="1:14" x14ac:dyDescent="0.25">
      <c r="A77" s="258" t="s">
        <v>19</v>
      </c>
      <c r="B77" s="4" t="s">
        <v>6</v>
      </c>
      <c r="C77" s="52">
        <v>7</v>
      </c>
      <c r="D77" s="52">
        <v>57</v>
      </c>
      <c r="E77" s="52">
        <v>103</v>
      </c>
      <c r="F77" s="52">
        <v>169</v>
      </c>
      <c r="G77" s="52">
        <v>152</v>
      </c>
      <c r="H77" s="52">
        <v>182</v>
      </c>
      <c r="I77" s="52">
        <v>192</v>
      </c>
      <c r="J77" s="52">
        <v>178</v>
      </c>
      <c r="K77" s="52">
        <v>74</v>
      </c>
      <c r="L77" s="52">
        <v>3</v>
      </c>
      <c r="M77" s="91">
        <v>1117</v>
      </c>
      <c r="N77" s="25"/>
    </row>
    <row r="78" spans="1:14" ht="15" customHeight="1" x14ac:dyDescent="0.25">
      <c r="A78" s="259"/>
      <c r="B78" s="4" t="s">
        <v>7</v>
      </c>
      <c r="C78" s="52">
        <v>4</v>
      </c>
      <c r="D78" s="52">
        <v>9</v>
      </c>
      <c r="E78" s="52">
        <v>26</v>
      </c>
      <c r="F78" s="52">
        <v>15</v>
      </c>
      <c r="G78" s="52">
        <v>25</v>
      </c>
      <c r="H78" s="52">
        <v>10</v>
      </c>
      <c r="I78" s="52">
        <v>32</v>
      </c>
      <c r="J78" s="52">
        <v>30</v>
      </c>
      <c r="K78" s="52">
        <v>5</v>
      </c>
      <c r="L78" s="52">
        <v>0</v>
      </c>
      <c r="M78" s="91">
        <v>156</v>
      </c>
      <c r="N78" s="25"/>
    </row>
    <row r="79" spans="1:14" x14ac:dyDescent="0.25">
      <c r="A79" s="260"/>
      <c r="B79" s="4" t="s">
        <v>17</v>
      </c>
      <c r="C79" s="52">
        <v>11</v>
      </c>
      <c r="D79" s="52">
        <v>66</v>
      </c>
      <c r="E79" s="52">
        <v>129</v>
      </c>
      <c r="F79" s="52">
        <v>184</v>
      </c>
      <c r="G79" s="52">
        <v>177</v>
      </c>
      <c r="H79" s="52">
        <v>192</v>
      </c>
      <c r="I79" s="52">
        <v>224</v>
      </c>
      <c r="J79" s="52">
        <v>208</v>
      </c>
      <c r="K79" s="52">
        <v>79</v>
      </c>
      <c r="L79" s="52">
        <v>3</v>
      </c>
      <c r="M79" s="91">
        <v>1273</v>
      </c>
      <c r="N79" s="25"/>
    </row>
    <row r="80" spans="1:14" x14ac:dyDescent="0.25">
      <c r="A80" s="258" t="s">
        <v>100</v>
      </c>
      <c r="B80" s="4" t="s">
        <v>6</v>
      </c>
      <c r="C80" s="52">
        <v>676</v>
      </c>
      <c r="D80" s="52">
        <v>986</v>
      </c>
      <c r="E80" s="52">
        <v>1124</v>
      </c>
      <c r="F80" s="52">
        <v>1171</v>
      </c>
      <c r="G80" s="52">
        <v>1233</v>
      </c>
      <c r="H80" s="52">
        <v>1422</v>
      </c>
      <c r="I80" s="52">
        <v>1344</v>
      </c>
      <c r="J80" s="52">
        <v>965</v>
      </c>
      <c r="K80" s="52">
        <v>255</v>
      </c>
      <c r="L80" s="52">
        <v>23</v>
      </c>
      <c r="M80" s="91">
        <v>9199</v>
      </c>
      <c r="N80" s="25"/>
    </row>
    <row r="81" spans="1:14" x14ac:dyDescent="0.25">
      <c r="A81" s="259"/>
      <c r="B81" s="4" t="s">
        <v>7</v>
      </c>
      <c r="C81" s="52">
        <v>83</v>
      </c>
      <c r="D81" s="52">
        <v>93</v>
      </c>
      <c r="E81" s="52">
        <v>92</v>
      </c>
      <c r="F81" s="52">
        <v>115</v>
      </c>
      <c r="G81" s="52">
        <v>79</v>
      </c>
      <c r="H81" s="52">
        <v>114</v>
      </c>
      <c r="I81" s="52">
        <v>105</v>
      </c>
      <c r="J81" s="52">
        <v>76</v>
      </c>
      <c r="K81" s="52">
        <v>13</v>
      </c>
      <c r="L81" s="52">
        <v>7</v>
      </c>
      <c r="M81" s="91">
        <v>777</v>
      </c>
      <c r="N81" s="25"/>
    </row>
    <row r="82" spans="1:14" x14ac:dyDescent="0.25">
      <c r="A82" s="260"/>
      <c r="B82" s="4" t="s">
        <v>17</v>
      </c>
      <c r="C82" s="52">
        <v>759</v>
      </c>
      <c r="D82" s="52">
        <v>1079</v>
      </c>
      <c r="E82" s="52">
        <v>1216</v>
      </c>
      <c r="F82" s="52">
        <v>1286</v>
      </c>
      <c r="G82" s="52">
        <v>1312</v>
      </c>
      <c r="H82" s="52">
        <v>1536</v>
      </c>
      <c r="I82" s="52">
        <v>1449</v>
      </c>
      <c r="J82" s="52">
        <v>1041</v>
      </c>
      <c r="K82" s="52">
        <v>268</v>
      </c>
      <c r="L82" s="52">
        <v>30</v>
      </c>
      <c r="M82" s="91">
        <v>9976</v>
      </c>
      <c r="N82" s="25"/>
    </row>
    <row r="83" spans="1:14" ht="15" customHeight="1" x14ac:dyDescent="0.25">
      <c r="A83" s="258" t="s">
        <v>21</v>
      </c>
      <c r="B83" s="4" t="s">
        <v>6</v>
      </c>
      <c r="C83" s="52">
        <v>5</v>
      </c>
      <c r="D83" s="52">
        <v>35</v>
      </c>
      <c r="E83" s="52">
        <v>55</v>
      </c>
      <c r="F83" s="52">
        <v>74</v>
      </c>
      <c r="G83" s="52">
        <v>134</v>
      </c>
      <c r="H83" s="52">
        <v>138</v>
      </c>
      <c r="I83" s="52">
        <v>136</v>
      </c>
      <c r="J83" s="52">
        <v>230</v>
      </c>
      <c r="K83" s="52">
        <v>145</v>
      </c>
      <c r="L83" s="52">
        <v>46</v>
      </c>
      <c r="M83" s="91">
        <v>998</v>
      </c>
      <c r="N83" s="25"/>
    </row>
    <row r="84" spans="1:14" x14ac:dyDescent="0.25">
      <c r="A84" s="259"/>
      <c r="B84" s="4" t="s">
        <v>7</v>
      </c>
      <c r="C84" s="52">
        <v>0</v>
      </c>
      <c r="D84" s="52">
        <v>8</v>
      </c>
      <c r="E84" s="52">
        <v>28</v>
      </c>
      <c r="F84" s="52">
        <v>32</v>
      </c>
      <c r="G84" s="52">
        <v>41</v>
      </c>
      <c r="H84" s="52">
        <v>89</v>
      </c>
      <c r="I84" s="52">
        <v>125</v>
      </c>
      <c r="J84" s="52">
        <v>208</v>
      </c>
      <c r="K84" s="52">
        <v>261</v>
      </c>
      <c r="L84" s="52">
        <v>342</v>
      </c>
      <c r="M84" s="91">
        <v>1134</v>
      </c>
      <c r="N84" s="25"/>
    </row>
    <row r="85" spans="1:14" x14ac:dyDescent="0.25">
      <c r="A85" s="260"/>
      <c r="B85" s="4" t="s">
        <v>17</v>
      </c>
      <c r="C85" s="52">
        <v>5</v>
      </c>
      <c r="D85" s="52">
        <v>43</v>
      </c>
      <c r="E85" s="52">
        <v>83</v>
      </c>
      <c r="F85" s="52">
        <v>106</v>
      </c>
      <c r="G85" s="52">
        <v>175</v>
      </c>
      <c r="H85" s="52">
        <v>227</v>
      </c>
      <c r="I85" s="52">
        <v>261</v>
      </c>
      <c r="J85" s="52">
        <v>438</v>
      </c>
      <c r="K85" s="52">
        <v>406</v>
      </c>
      <c r="L85" s="52">
        <v>388</v>
      </c>
      <c r="M85" s="91">
        <v>2132</v>
      </c>
      <c r="N85" s="25"/>
    </row>
    <row r="86" spans="1:14" x14ac:dyDescent="0.25">
      <c r="A86" s="258" t="s">
        <v>103</v>
      </c>
      <c r="B86" s="4" t="s">
        <v>6</v>
      </c>
      <c r="C86" s="52">
        <v>6094</v>
      </c>
      <c r="D86" s="52">
        <v>7316</v>
      </c>
      <c r="E86" s="52">
        <v>7098</v>
      </c>
      <c r="F86" s="52">
        <v>6278</v>
      </c>
      <c r="G86" s="52">
        <v>5815</v>
      </c>
      <c r="H86" s="52">
        <v>6578</v>
      </c>
      <c r="I86" s="52">
        <v>6512</v>
      </c>
      <c r="J86" s="52">
        <v>5124</v>
      </c>
      <c r="K86" s="52">
        <v>1413</v>
      </c>
      <c r="L86" s="52">
        <v>208</v>
      </c>
      <c r="M86" s="91">
        <v>52436</v>
      </c>
      <c r="N86" s="25"/>
    </row>
    <row r="87" spans="1:14" ht="15" customHeight="1" x14ac:dyDescent="0.25">
      <c r="A87" s="259"/>
      <c r="B87" s="4" t="s">
        <v>7</v>
      </c>
      <c r="C87" s="52">
        <v>461</v>
      </c>
      <c r="D87" s="52">
        <v>675</v>
      </c>
      <c r="E87" s="52">
        <v>568</v>
      </c>
      <c r="F87" s="52">
        <v>501</v>
      </c>
      <c r="G87" s="52">
        <v>464</v>
      </c>
      <c r="H87" s="52">
        <v>503</v>
      </c>
      <c r="I87" s="52">
        <v>426</v>
      </c>
      <c r="J87" s="52">
        <v>344</v>
      </c>
      <c r="K87" s="52">
        <v>141</v>
      </c>
      <c r="L87" s="52">
        <v>39</v>
      </c>
      <c r="M87" s="91">
        <v>4122</v>
      </c>
      <c r="N87" s="25"/>
    </row>
    <row r="88" spans="1:14" x14ac:dyDescent="0.25">
      <c r="A88" s="260"/>
      <c r="B88" s="4" t="s">
        <v>17</v>
      </c>
      <c r="C88" s="52">
        <f>C86+C87</f>
        <v>6555</v>
      </c>
      <c r="D88" s="52">
        <f t="shared" ref="D88:M88" si="6">D86+D87</f>
        <v>7991</v>
      </c>
      <c r="E88" s="52">
        <f t="shared" si="6"/>
        <v>7666</v>
      </c>
      <c r="F88" s="52">
        <f t="shared" si="6"/>
        <v>6779</v>
      </c>
      <c r="G88" s="52">
        <f t="shared" si="6"/>
        <v>6279</v>
      </c>
      <c r="H88" s="52">
        <f t="shared" si="6"/>
        <v>7081</v>
      </c>
      <c r="I88" s="52">
        <f t="shared" si="6"/>
        <v>6938</v>
      </c>
      <c r="J88" s="52">
        <f t="shared" si="6"/>
        <v>5468</v>
      </c>
      <c r="K88" s="52">
        <f t="shared" si="6"/>
        <v>1554</v>
      </c>
      <c r="L88" s="52">
        <f t="shared" si="6"/>
        <v>247</v>
      </c>
      <c r="M88" s="91">
        <f t="shared" si="6"/>
        <v>56558</v>
      </c>
      <c r="N88" s="25"/>
    </row>
    <row r="89" spans="1:14" x14ac:dyDescent="0.25">
      <c r="A89" s="258" t="s">
        <v>102</v>
      </c>
      <c r="B89" s="4" t="s">
        <v>6</v>
      </c>
      <c r="C89" s="52">
        <v>3376</v>
      </c>
      <c r="D89" s="52">
        <v>2697</v>
      </c>
      <c r="E89" s="52">
        <v>2761</v>
      </c>
      <c r="F89" s="52">
        <v>2768</v>
      </c>
      <c r="G89" s="52">
        <v>3041</v>
      </c>
      <c r="H89" s="52">
        <v>4152</v>
      </c>
      <c r="I89" s="52">
        <v>4644</v>
      </c>
      <c r="J89" s="52">
        <v>4115</v>
      </c>
      <c r="K89" s="52">
        <v>1028</v>
      </c>
      <c r="L89" s="52">
        <v>87</v>
      </c>
      <c r="M89" s="91">
        <v>28669</v>
      </c>
      <c r="N89" s="25"/>
    </row>
    <row r="90" spans="1:14" x14ac:dyDescent="0.25">
      <c r="A90" s="259"/>
      <c r="B90" s="4" t="s">
        <v>7</v>
      </c>
      <c r="C90" s="52">
        <v>276</v>
      </c>
      <c r="D90" s="52">
        <v>154</v>
      </c>
      <c r="E90" s="52">
        <v>137</v>
      </c>
      <c r="F90" s="52">
        <v>114</v>
      </c>
      <c r="G90" s="52">
        <v>144</v>
      </c>
      <c r="H90" s="52">
        <v>133</v>
      </c>
      <c r="I90" s="52">
        <v>151</v>
      </c>
      <c r="J90" s="52">
        <v>118</v>
      </c>
      <c r="K90" s="52">
        <v>51</v>
      </c>
      <c r="L90" s="52">
        <v>2</v>
      </c>
      <c r="M90" s="91">
        <v>1280</v>
      </c>
      <c r="N90" s="25"/>
    </row>
    <row r="91" spans="1:14" ht="15" customHeight="1" x14ac:dyDescent="0.25">
      <c r="A91" s="260"/>
      <c r="B91" s="4" t="s">
        <v>17</v>
      </c>
      <c r="C91" s="52">
        <f>C89+C90</f>
        <v>3652</v>
      </c>
      <c r="D91" s="52">
        <f t="shared" ref="D91" si="7">D89+D90</f>
        <v>2851</v>
      </c>
      <c r="E91" s="52">
        <f t="shared" ref="E91" si="8">E89+E90</f>
        <v>2898</v>
      </c>
      <c r="F91" s="52">
        <f t="shared" ref="F91" si="9">F89+F90</f>
        <v>2882</v>
      </c>
      <c r="G91" s="52">
        <f t="shared" ref="G91" si="10">G89+G90</f>
        <v>3185</v>
      </c>
      <c r="H91" s="52">
        <f t="shared" ref="H91" si="11">H89+H90</f>
        <v>4285</v>
      </c>
      <c r="I91" s="52">
        <f t="shared" ref="I91" si="12">I89+I90</f>
        <v>4795</v>
      </c>
      <c r="J91" s="52">
        <f t="shared" ref="J91" si="13">J89+J90</f>
        <v>4233</v>
      </c>
      <c r="K91" s="52">
        <f t="shared" ref="K91" si="14">K89+K90</f>
        <v>1079</v>
      </c>
      <c r="L91" s="52">
        <f t="shared" ref="L91" si="15">L89+L90</f>
        <v>89</v>
      </c>
      <c r="M91" s="91">
        <f t="shared" ref="M91" si="16">M89+M90</f>
        <v>29949</v>
      </c>
      <c r="N91" s="25"/>
    </row>
    <row r="92" spans="1:14" x14ac:dyDescent="0.25">
      <c r="A92" s="257" t="s">
        <v>12</v>
      </c>
      <c r="B92" s="4" t="s">
        <v>6</v>
      </c>
      <c r="C92" s="52">
        <v>40</v>
      </c>
      <c r="D92" s="52">
        <v>87</v>
      </c>
      <c r="E92" s="52">
        <v>51</v>
      </c>
      <c r="F92" s="52">
        <v>40</v>
      </c>
      <c r="G92" s="52">
        <v>40</v>
      </c>
      <c r="H92" s="52">
        <v>55</v>
      </c>
      <c r="I92" s="52">
        <v>44</v>
      </c>
      <c r="J92" s="52">
        <v>62</v>
      </c>
      <c r="K92" s="52">
        <v>18</v>
      </c>
      <c r="L92" s="52">
        <v>5</v>
      </c>
      <c r="M92" s="91">
        <v>442</v>
      </c>
      <c r="N92" s="25"/>
    </row>
    <row r="93" spans="1:14" x14ac:dyDescent="0.25">
      <c r="A93" s="257"/>
      <c r="B93" s="4" t="s">
        <v>7</v>
      </c>
      <c r="C93" s="52">
        <v>9</v>
      </c>
      <c r="D93" s="52">
        <v>6</v>
      </c>
      <c r="E93" s="52">
        <v>3</v>
      </c>
      <c r="F93" s="52">
        <v>10</v>
      </c>
      <c r="G93" s="52">
        <v>5</v>
      </c>
      <c r="H93" s="52">
        <v>0</v>
      </c>
      <c r="I93" s="52">
        <v>0</v>
      </c>
      <c r="J93" s="52">
        <v>2</v>
      </c>
      <c r="K93" s="52">
        <v>3</v>
      </c>
      <c r="L93" s="52">
        <v>2</v>
      </c>
      <c r="M93" s="91">
        <v>40</v>
      </c>
      <c r="N93" s="25"/>
    </row>
    <row r="94" spans="1:14" x14ac:dyDescent="0.25">
      <c r="A94" s="257"/>
      <c r="B94" s="4" t="s">
        <v>17</v>
      </c>
      <c r="C94" s="52">
        <f>C92+C93</f>
        <v>49</v>
      </c>
      <c r="D94" s="52">
        <f t="shared" ref="D94" si="17">D92+D93</f>
        <v>93</v>
      </c>
      <c r="E94" s="52">
        <f t="shared" ref="E94" si="18">E92+E93</f>
        <v>54</v>
      </c>
      <c r="F94" s="52">
        <f t="shared" ref="F94" si="19">F92+F93</f>
        <v>50</v>
      </c>
      <c r="G94" s="52">
        <f t="shared" ref="G94" si="20">G92+G93</f>
        <v>45</v>
      </c>
      <c r="H94" s="52">
        <f t="shared" ref="H94" si="21">H92+H93</f>
        <v>55</v>
      </c>
      <c r="I94" s="52">
        <f t="shared" ref="I94" si="22">I92+I93</f>
        <v>44</v>
      </c>
      <c r="J94" s="52">
        <f t="shared" ref="J94" si="23">J92+J93</f>
        <v>64</v>
      </c>
      <c r="K94" s="52">
        <f t="shared" ref="K94" si="24">K92+K93</f>
        <v>21</v>
      </c>
      <c r="L94" s="52">
        <f t="shared" ref="L94:M94" si="25">L92+L93</f>
        <v>7</v>
      </c>
      <c r="M94" s="91">
        <f t="shared" si="25"/>
        <v>482</v>
      </c>
      <c r="N94" s="25"/>
    </row>
    <row r="95" spans="1:14" ht="15.75" customHeight="1" x14ac:dyDescent="0.25">
      <c r="A95" s="257" t="s">
        <v>13</v>
      </c>
      <c r="B95" s="233" t="s">
        <v>6</v>
      </c>
      <c r="C95" s="91">
        <f>C71+C74+C77+C80+C83+C86+C89+C92</f>
        <v>11143</v>
      </c>
      <c r="D95" s="91">
        <f t="shared" ref="D95:M95" si="26">D71+D74+D77+D80+D83+D86+D89+D92</f>
        <v>12349</v>
      </c>
      <c r="E95" s="91">
        <f t="shared" si="26"/>
        <v>12636</v>
      </c>
      <c r="F95" s="91">
        <f t="shared" si="26"/>
        <v>12233</v>
      </c>
      <c r="G95" s="91">
        <f t="shared" si="26"/>
        <v>12398</v>
      </c>
      <c r="H95" s="91">
        <f t="shared" si="26"/>
        <v>15246</v>
      </c>
      <c r="I95" s="91">
        <f t="shared" si="26"/>
        <v>15989</v>
      </c>
      <c r="J95" s="91">
        <f t="shared" si="26"/>
        <v>13393</v>
      </c>
      <c r="K95" s="91">
        <f t="shared" si="26"/>
        <v>3626</v>
      </c>
      <c r="L95" s="91">
        <f t="shared" si="26"/>
        <v>466</v>
      </c>
      <c r="M95" s="222">
        <f t="shared" si="26"/>
        <v>109479</v>
      </c>
      <c r="N95" s="25"/>
    </row>
    <row r="96" spans="1:14" x14ac:dyDescent="0.25">
      <c r="A96" s="257"/>
      <c r="B96" s="233" t="s">
        <v>7</v>
      </c>
      <c r="C96" s="91">
        <f>C72+C75+C78+C81+C84+C87+C90+C93</f>
        <v>1184</v>
      </c>
      <c r="D96" s="91">
        <f t="shared" ref="D96:M96" si="27">D72+D75+D78+D81+D84+D87+D90+D93</f>
        <v>1317</v>
      </c>
      <c r="E96" s="91">
        <f t="shared" si="27"/>
        <v>1337</v>
      </c>
      <c r="F96" s="91">
        <f t="shared" si="27"/>
        <v>1410</v>
      </c>
      <c r="G96" s="91">
        <f t="shared" si="27"/>
        <v>1503</v>
      </c>
      <c r="H96" s="91">
        <f t="shared" si="27"/>
        <v>2007</v>
      </c>
      <c r="I96" s="91">
        <f t="shared" si="27"/>
        <v>2181</v>
      </c>
      <c r="J96" s="91">
        <f t="shared" si="27"/>
        <v>1899</v>
      </c>
      <c r="K96" s="91">
        <f t="shared" si="27"/>
        <v>724</v>
      </c>
      <c r="L96" s="91">
        <f t="shared" si="27"/>
        <v>438</v>
      </c>
      <c r="M96" s="222">
        <f t="shared" si="27"/>
        <v>14000</v>
      </c>
      <c r="N96" s="25"/>
    </row>
    <row r="97" spans="1:14" x14ac:dyDescent="0.25">
      <c r="A97" s="257"/>
      <c r="B97" s="233" t="s">
        <v>17</v>
      </c>
      <c r="C97" s="91">
        <f>C73+C76+C79+C82+C85+C88+C91+C94</f>
        <v>12327</v>
      </c>
      <c r="D97" s="91">
        <f t="shared" ref="D97:M97" si="28">D73+D76+D79+D82+D85+D88+D91+D94</f>
        <v>13666</v>
      </c>
      <c r="E97" s="91">
        <f t="shared" si="28"/>
        <v>13973</v>
      </c>
      <c r="F97" s="91">
        <f t="shared" si="28"/>
        <v>13643</v>
      </c>
      <c r="G97" s="91">
        <f t="shared" si="28"/>
        <v>13901</v>
      </c>
      <c r="H97" s="91">
        <f t="shared" si="28"/>
        <v>17253</v>
      </c>
      <c r="I97" s="91">
        <f t="shared" si="28"/>
        <v>18170</v>
      </c>
      <c r="J97" s="91">
        <f t="shared" si="28"/>
        <v>15292</v>
      </c>
      <c r="K97" s="91">
        <f t="shared" si="28"/>
        <v>4350</v>
      </c>
      <c r="L97" s="91">
        <f t="shared" si="28"/>
        <v>904</v>
      </c>
      <c r="M97" s="222">
        <f t="shared" si="28"/>
        <v>123479</v>
      </c>
      <c r="N97" s="25"/>
    </row>
    <row r="98" spans="1:14" ht="15" customHeight="1" x14ac:dyDescent="0.25">
      <c r="A98" s="89" t="s">
        <v>261</v>
      </c>
      <c r="B98" s="89"/>
      <c r="C98" s="89"/>
      <c r="D98" s="89"/>
      <c r="E98" s="89"/>
      <c r="F98" s="89"/>
    </row>
    <row r="99" spans="1:14" x14ac:dyDescent="0.25">
      <c r="A99" s="262" t="s">
        <v>132</v>
      </c>
      <c r="B99" s="262"/>
      <c r="C99" s="262"/>
      <c r="D99" s="262"/>
      <c r="E99" s="262"/>
      <c r="F99" s="262"/>
    </row>
    <row r="100" spans="1:14" x14ac:dyDescent="0.25">
      <c r="A100" s="121"/>
      <c r="B100" s="6"/>
      <c r="C100" s="8"/>
      <c r="D100" s="8"/>
      <c r="E100" s="8"/>
      <c r="F100" s="8"/>
      <c r="G100" s="8"/>
      <c r="H100" s="8"/>
      <c r="I100" s="8"/>
      <c r="J100" s="8"/>
      <c r="K100" s="8"/>
      <c r="L100" s="8"/>
      <c r="M100" s="8"/>
    </row>
    <row r="102" spans="1:14" x14ac:dyDescent="0.25">
      <c r="A102" s="263" t="s">
        <v>66</v>
      </c>
      <c r="B102" s="263"/>
      <c r="C102" s="263"/>
      <c r="D102" s="263"/>
      <c r="E102" s="263"/>
      <c r="F102" s="263"/>
      <c r="G102" s="263"/>
      <c r="H102" s="263"/>
      <c r="I102" s="263"/>
      <c r="J102" s="263"/>
      <c r="K102" s="263"/>
      <c r="L102" s="263"/>
      <c r="M102" s="263"/>
    </row>
    <row r="103" spans="1:14" ht="45" customHeight="1" x14ac:dyDescent="0.25">
      <c r="A103" s="198" t="s">
        <v>90</v>
      </c>
      <c r="B103" s="3" t="s">
        <v>10</v>
      </c>
      <c r="C103" s="3" t="s">
        <v>15</v>
      </c>
      <c r="D103" s="3" t="s">
        <v>91</v>
      </c>
      <c r="E103" s="3" t="s">
        <v>92</v>
      </c>
      <c r="F103" s="3" t="s">
        <v>93</v>
      </c>
      <c r="G103" s="3" t="s">
        <v>94</v>
      </c>
      <c r="H103" s="3" t="s">
        <v>95</v>
      </c>
      <c r="I103" s="3" t="s">
        <v>96</v>
      </c>
      <c r="J103" s="3" t="s">
        <v>97</v>
      </c>
      <c r="K103" s="3" t="s">
        <v>98</v>
      </c>
      <c r="L103" s="3" t="s">
        <v>99</v>
      </c>
      <c r="M103" s="3" t="s">
        <v>13</v>
      </c>
    </row>
    <row r="104" spans="1:14" x14ac:dyDescent="0.25">
      <c r="A104" s="258" t="s">
        <v>16</v>
      </c>
      <c r="B104" s="4" t="s">
        <v>6</v>
      </c>
      <c r="C104" s="52">
        <v>444</v>
      </c>
      <c r="D104" s="52">
        <v>727</v>
      </c>
      <c r="E104" s="52">
        <v>637</v>
      </c>
      <c r="F104" s="52">
        <v>611</v>
      </c>
      <c r="G104" s="52">
        <v>528</v>
      </c>
      <c r="H104" s="52">
        <v>677</v>
      </c>
      <c r="I104" s="52">
        <v>685</v>
      </c>
      <c r="J104" s="52">
        <v>516</v>
      </c>
      <c r="K104" s="52">
        <v>180</v>
      </c>
      <c r="L104" s="52">
        <v>56</v>
      </c>
      <c r="M104" s="222">
        <v>5061</v>
      </c>
      <c r="N104" s="90"/>
    </row>
    <row r="105" spans="1:14" x14ac:dyDescent="0.25">
      <c r="A105" s="259"/>
      <c r="B105" s="4" t="s">
        <v>7</v>
      </c>
      <c r="C105" s="52">
        <v>49</v>
      </c>
      <c r="D105" s="52">
        <v>145</v>
      </c>
      <c r="E105" s="52">
        <v>112</v>
      </c>
      <c r="F105" s="52">
        <v>98</v>
      </c>
      <c r="G105" s="52">
        <v>125</v>
      </c>
      <c r="H105" s="52">
        <v>109</v>
      </c>
      <c r="I105" s="52">
        <v>149</v>
      </c>
      <c r="J105" s="52">
        <v>60</v>
      </c>
      <c r="K105" s="52">
        <v>13</v>
      </c>
      <c r="L105" s="52">
        <v>30</v>
      </c>
      <c r="M105" s="222">
        <v>890</v>
      </c>
      <c r="N105" s="90"/>
    </row>
    <row r="106" spans="1:14" x14ac:dyDescent="0.25">
      <c r="A106" s="260"/>
      <c r="B106" s="4" t="s">
        <v>17</v>
      </c>
      <c r="C106" s="52">
        <f>C104+C105</f>
        <v>493</v>
      </c>
      <c r="D106" s="52">
        <f t="shared" ref="D106" si="29">D104+D105</f>
        <v>872</v>
      </c>
      <c r="E106" s="52">
        <f t="shared" ref="E106" si="30">E104+E105</f>
        <v>749</v>
      </c>
      <c r="F106" s="52">
        <f t="shared" ref="F106" si="31">F104+F105</f>
        <v>709</v>
      </c>
      <c r="G106" s="52">
        <f t="shared" ref="G106" si="32">G104+G105</f>
        <v>653</v>
      </c>
      <c r="H106" s="52">
        <f t="shared" ref="H106" si="33">H104+H105</f>
        <v>786</v>
      </c>
      <c r="I106" s="52">
        <f t="shared" ref="I106" si="34">I104+I105</f>
        <v>834</v>
      </c>
      <c r="J106" s="52">
        <f t="shared" ref="J106" si="35">J104+J105</f>
        <v>576</v>
      </c>
      <c r="K106" s="52">
        <f t="shared" ref="K106" si="36">K104+K105</f>
        <v>193</v>
      </c>
      <c r="L106" s="52">
        <f t="shared" ref="L106:M106" si="37">L104+L105</f>
        <v>86</v>
      </c>
      <c r="M106" s="222">
        <f t="shared" si="37"/>
        <v>5951</v>
      </c>
      <c r="N106" s="25"/>
    </row>
    <row r="107" spans="1:14" x14ac:dyDescent="0.25">
      <c r="A107" s="258" t="s">
        <v>18</v>
      </c>
      <c r="B107" s="4" t="s">
        <v>6</v>
      </c>
      <c r="C107" s="52">
        <v>427</v>
      </c>
      <c r="D107" s="52">
        <v>383</v>
      </c>
      <c r="E107" s="52">
        <v>451</v>
      </c>
      <c r="F107" s="52">
        <v>490</v>
      </c>
      <c r="G107" s="52">
        <v>545</v>
      </c>
      <c r="H107" s="52">
        <v>802</v>
      </c>
      <c r="I107" s="52">
        <v>778</v>
      </c>
      <c r="J107" s="52">
        <v>607</v>
      </c>
      <c r="K107" s="52">
        <v>153</v>
      </c>
      <c r="L107" s="52">
        <v>24</v>
      </c>
      <c r="M107" s="222">
        <v>4660</v>
      </c>
      <c r="N107" s="25"/>
    </row>
    <row r="108" spans="1:14" x14ac:dyDescent="0.25">
      <c r="A108" s="259"/>
      <c r="B108" s="4" t="s">
        <v>7</v>
      </c>
      <c r="C108" s="52">
        <v>365</v>
      </c>
      <c r="D108" s="52">
        <v>421</v>
      </c>
      <c r="E108" s="52">
        <v>516</v>
      </c>
      <c r="F108" s="52">
        <v>506</v>
      </c>
      <c r="G108" s="52">
        <v>551</v>
      </c>
      <c r="H108" s="52">
        <v>722</v>
      </c>
      <c r="I108" s="52">
        <v>916</v>
      </c>
      <c r="J108" s="52">
        <v>582</v>
      </c>
      <c r="K108" s="52">
        <v>159</v>
      </c>
      <c r="L108" s="52">
        <v>41</v>
      </c>
      <c r="M108" s="222">
        <v>4779</v>
      </c>
      <c r="N108" s="25"/>
    </row>
    <row r="109" spans="1:14" x14ac:dyDescent="0.25">
      <c r="A109" s="260"/>
      <c r="B109" s="4" t="s">
        <v>17</v>
      </c>
      <c r="C109" s="52">
        <f>C107+C108</f>
        <v>792</v>
      </c>
      <c r="D109" s="52">
        <f t="shared" ref="D109" si="38">D107+D108</f>
        <v>804</v>
      </c>
      <c r="E109" s="52">
        <f t="shared" ref="E109" si="39">E107+E108</f>
        <v>967</v>
      </c>
      <c r="F109" s="52">
        <f t="shared" ref="F109" si="40">F107+F108</f>
        <v>996</v>
      </c>
      <c r="G109" s="52">
        <f t="shared" ref="G109" si="41">G107+G108</f>
        <v>1096</v>
      </c>
      <c r="H109" s="52">
        <f t="shared" ref="H109" si="42">H107+H108</f>
        <v>1524</v>
      </c>
      <c r="I109" s="52">
        <f t="shared" ref="I109" si="43">I107+I108</f>
        <v>1694</v>
      </c>
      <c r="J109" s="52">
        <f t="shared" ref="J109" si="44">J107+J108</f>
        <v>1189</v>
      </c>
      <c r="K109" s="52">
        <f t="shared" ref="K109" si="45">K107+K108</f>
        <v>312</v>
      </c>
      <c r="L109" s="52">
        <f t="shared" ref="L109:M109" si="46">L107+L108</f>
        <v>65</v>
      </c>
      <c r="M109" s="222">
        <f t="shared" si="46"/>
        <v>9439</v>
      </c>
      <c r="N109" s="25"/>
    </row>
    <row r="110" spans="1:14" x14ac:dyDescent="0.25">
      <c r="A110" s="258" t="s">
        <v>19</v>
      </c>
      <c r="B110" s="4" t="s">
        <v>6</v>
      </c>
      <c r="C110" s="52">
        <v>12</v>
      </c>
      <c r="D110" s="52">
        <v>41</v>
      </c>
      <c r="E110" s="52">
        <v>108</v>
      </c>
      <c r="F110" s="52">
        <v>81</v>
      </c>
      <c r="G110" s="52">
        <v>77</v>
      </c>
      <c r="H110" s="52">
        <v>58</v>
      </c>
      <c r="I110" s="52">
        <v>83</v>
      </c>
      <c r="J110" s="52">
        <v>69</v>
      </c>
      <c r="K110" s="52">
        <v>34</v>
      </c>
      <c r="L110" s="52">
        <v>8</v>
      </c>
      <c r="M110" s="222">
        <v>571</v>
      </c>
      <c r="N110" s="25"/>
    </row>
    <row r="111" spans="1:14" x14ac:dyDescent="0.25">
      <c r="A111" s="259"/>
      <c r="B111" s="4" t="s">
        <v>7</v>
      </c>
      <c r="C111" s="52">
        <v>0</v>
      </c>
      <c r="D111" s="52">
        <v>4</v>
      </c>
      <c r="E111" s="52">
        <v>3</v>
      </c>
      <c r="F111" s="52">
        <v>7</v>
      </c>
      <c r="G111" s="52">
        <v>20</v>
      </c>
      <c r="H111" s="52">
        <v>17</v>
      </c>
      <c r="I111" s="52">
        <v>17</v>
      </c>
      <c r="J111" s="52">
        <v>6</v>
      </c>
      <c r="K111" s="52">
        <v>3</v>
      </c>
      <c r="L111" s="52">
        <v>0</v>
      </c>
      <c r="M111" s="222">
        <v>77</v>
      </c>
      <c r="N111" s="25"/>
    </row>
    <row r="112" spans="1:14" x14ac:dyDescent="0.25">
      <c r="A112" s="260"/>
      <c r="B112" s="4" t="s">
        <v>17</v>
      </c>
      <c r="C112" s="52">
        <f>C110+C111</f>
        <v>12</v>
      </c>
      <c r="D112" s="52">
        <f t="shared" ref="D112" si="47">D110+D111</f>
        <v>45</v>
      </c>
      <c r="E112" s="52">
        <f t="shared" ref="E112" si="48">E110+E111</f>
        <v>111</v>
      </c>
      <c r="F112" s="52">
        <f t="shared" ref="F112" si="49">F110+F111</f>
        <v>88</v>
      </c>
      <c r="G112" s="52">
        <f t="shared" ref="G112" si="50">G110+G111</f>
        <v>97</v>
      </c>
      <c r="H112" s="52">
        <f t="shared" ref="H112" si="51">H110+H111</f>
        <v>75</v>
      </c>
      <c r="I112" s="52">
        <f t="shared" ref="I112" si="52">I110+I111</f>
        <v>100</v>
      </c>
      <c r="J112" s="52">
        <f t="shared" ref="J112" si="53">J110+J111</f>
        <v>75</v>
      </c>
      <c r="K112" s="52">
        <f t="shared" ref="K112" si="54">K110+K111</f>
        <v>37</v>
      </c>
      <c r="L112" s="52">
        <f t="shared" ref="L112:M112" si="55">L110+L111</f>
        <v>8</v>
      </c>
      <c r="M112" s="222">
        <f t="shared" si="55"/>
        <v>648</v>
      </c>
      <c r="N112" s="25"/>
    </row>
    <row r="113" spans="1:14" x14ac:dyDescent="0.25">
      <c r="A113" s="258" t="s">
        <v>100</v>
      </c>
      <c r="B113" s="4" t="s">
        <v>6</v>
      </c>
      <c r="C113" s="52">
        <v>591</v>
      </c>
      <c r="D113" s="52">
        <v>960</v>
      </c>
      <c r="E113" s="52">
        <v>1062</v>
      </c>
      <c r="F113" s="52">
        <v>1037</v>
      </c>
      <c r="G113" s="52">
        <v>981</v>
      </c>
      <c r="H113" s="52">
        <v>1226</v>
      </c>
      <c r="I113" s="52">
        <v>994</v>
      </c>
      <c r="J113" s="52">
        <v>775</v>
      </c>
      <c r="K113" s="52">
        <v>232</v>
      </c>
      <c r="L113" s="52">
        <v>27</v>
      </c>
      <c r="M113" s="222">
        <v>7885</v>
      </c>
      <c r="N113" s="25"/>
    </row>
    <row r="114" spans="1:14" x14ac:dyDescent="0.25">
      <c r="A114" s="259"/>
      <c r="B114" s="4" t="s">
        <v>7</v>
      </c>
      <c r="C114" s="52">
        <v>72</v>
      </c>
      <c r="D114" s="52">
        <v>67</v>
      </c>
      <c r="E114" s="52">
        <v>78</v>
      </c>
      <c r="F114" s="52">
        <v>70</v>
      </c>
      <c r="G114" s="52">
        <v>61</v>
      </c>
      <c r="H114" s="52">
        <v>87</v>
      </c>
      <c r="I114" s="52">
        <v>87</v>
      </c>
      <c r="J114" s="52">
        <v>87</v>
      </c>
      <c r="K114" s="52">
        <v>27</v>
      </c>
      <c r="L114" s="52">
        <v>28</v>
      </c>
      <c r="M114" s="222">
        <v>664</v>
      </c>
      <c r="N114" s="25"/>
    </row>
    <row r="115" spans="1:14" x14ac:dyDescent="0.25">
      <c r="A115" s="260"/>
      <c r="B115" s="4" t="s">
        <v>17</v>
      </c>
      <c r="C115" s="52">
        <f>C113+C114</f>
        <v>663</v>
      </c>
      <c r="D115" s="52">
        <f t="shared" ref="D115" si="56">D113+D114</f>
        <v>1027</v>
      </c>
      <c r="E115" s="52">
        <f t="shared" ref="E115" si="57">E113+E114</f>
        <v>1140</v>
      </c>
      <c r="F115" s="52">
        <f t="shared" ref="F115" si="58">F113+F114</f>
        <v>1107</v>
      </c>
      <c r="G115" s="52">
        <f t="shared" ref="G115" si="59">G113+G114</f>
        <v>1042</v>
      </c>
      <c r="H115" s="52">
        <f t="shared" ref="H115" si="60">H113+H114</f>
        <v>1313</v>
      </c>
      <c r="I115" s="52">
        <f t="shared" ref="I115" si="61">I113+I114</f>
        <v>1081</v>
      </c>
      <c r="J115" s="52">
        <f t="shared" ref="J115" si="62">J113+J114</f>
        <v>862</v>
      </c>
      <c r="K115" s="52">
        <f t="shared" ref="K115" si="63">K113+K114</f>
        <v>259</v>
      </c>
      <c r="L115" s="52">
        <f t="shared" ref="L115:M115" si="64">L113+L114</f>
        <v>55</v>
      </c>
      <c r="M115" s="222">
        <f t="shared" si="64"/>
        <v>8549</v>
      </c>
      <c r="N115" s="25"/>
    </row>
    <row r="116" spans="1:14" ht="15" customHeight="1" x14ac:dyDescent="0.25">
      <c r="A116" s="258" t="s">
        <v>21</v>
      </c>
      <c r="B116" s="4" t="s">
        <v>6</v>
      </c>
      <c r="C116" s="52">
        <v>12</v>
      </c>
      <c r="D116" s="52">
        <v>13</v>
      </c>
      <c r="E116" s="52">
        <v>53</v>
      </c>
      <c r="F116" s="52">
        <v>56</v>
      </c>
      <c r="G116" s="52">
        <v>102</v>
      </c>
      <c r="H116" s="52">
        <v>103</v>
      </c>
      <c r="I116" s="52">
        <v>135</v>
      </c>
      <c r="J116" s="52">
        <v>149</v>
      </c>
      <c r="K116" s="52">
        <v>112</v>
      </c>
      <c r="L116" s="52">
        <v>48</v>
      </c>
      <c r="M116" s="222">
        <v>783</v>
      </c>
      <c r="N116" s="25"/>
    </row>
    <row r="117" spans="1:14" x14ac:dyDescent="0.25">
      <c r="A117" s="259"/>
      <c r="B117" s="4" t="s">
        <v>7</v>
      </c>
      <c r="C117" s="52">
        <v>0</v>
      </c>
      <c r="D117" s="52">
        <v>3</v>
      </c>
      <c r="E117" s="52">
        <v>25</v>
      </c>
      <c r="F117" s="52">
        <v>14</v>
      </c>
      <c r="G117" s="52">
        <v>38</v>
      </c>
      <c r="H117" s="52">
        <v>92</v>
      </c>
      <c r="I117" s="52">
        <v>38</v>
      </c>
      <c r="J117" s="52">
        <v>144</v>
      </c>
      <c r="K117" s="52">
        <v>197</v>
      </c>
      <c r="L117" s="52">
        <v>287</v>
      </c>
      <c r="M117" s="222">
        <v>838</v>
      </c>
      <c r="N117" s="25"/>
    </row>
    <row r="118" spans="1:14" x14ac:dyDescent="0.25">
      <c r="A118" s="260"/>
      <c r="B118" s="4" t="s">
        <v>17</v>
      </c>
      <c r="C118" s="52">
        <f>C116+C117</f>
        <v>12</v>
      </c>
      <c r="D118" s="52">
        <f t="shared" ref="D118" si="65">D116+D117</f>
        <v>16</v>
      </c>
      <c r="E118" s="52">
        <f t="shared" ref="E118" si="66">E116+E117</f>
        <v>78</v>
      </c>
      <c r="F118" s="52">
        <f t="shared" ref="F118" si="67">F116+F117</f>
        <v>70</v>
      </c>
      <c r="G118" s="52">
        <f t="shared" ref="G118" si="68">G116+G117</f>
        <v>140</v>
      </c>
      <c r="H118" s="52">
        <f t="shared" ref="H118" si="69">H116+H117</f>
        <v>195</v>
      </c>
      <c r="I118" s="52">
        <f t="shared" ref="I118" si="70">I116+I117</f>
        <v>173</v>
      </c>
      <c r="J118" s="52">
        <f t="shared" ref="J118" si="71">J116+J117</f>
        <v>293</v>
      </c>
      <c r="K118" s="52">
        <f t="shared" ref="K118" si="72">K116+K117</f>
        <v>309</v>
      </c>
      <c r="L118" s="52">
        <f t="shared" ref="L118:M118" si="73">L116+L117</f>
        <v>335</v>
      </c>
      <c r="M118" s="222">
        <f t="shared" si="73"/>
        <v>1621</v>
      </c>
      <c r="N118" s="25"/>
    </row>
    <row r="119" spans="1:14" ht="15" customHeight="1" x14ac:dyDescent="0.25">
      <c r="A119" s="258" t="s">
        <v>103</v>
      </c>
      <c r="B119" s="4" t="s">
        <v>6</v>
      </c>
      <c r="C119" s="52">
        <v>4990</v>
      </c>
      <c r="D119" s="52">
        <v>5572</v>
      </c>
      <c r="E119" s="52">
        <v>5303</v>
      </c>
      <c r="F119" s="52">
        <v>4599</v>
      </c>
      <c r="G119" s="52">
        <v>4060</v>
      </c>
      <c r="H119" s="52">
        <v>4170</v>
      </c>
      <c r="I119" s="52">
        <v>3732</v>
      </c>
      <c r="J119" s="52">
        <v>2872</v>
      </c>
      <c r="K119" s="52">
        <v>1051</v>
      </c>
      <c r="L119" s="52">
        <v>191</v>
      </c>
      <c r="M119" s="222">
        <v>36540</v>
      </c>
      <c r="N119" s="25"/>
    </row>
    <row r="120" spans="1:14" x14ac:dyDescent="0.25">
      <c r="A120" s="259"/>
      <c r="B120" s="4" t="s">
        <v>7</v>
      </c>
      <c r="C120" s="52">
        <v>461</v>
      </c>
      <c r="D120" s="52">
        <v>584</v>
      </c>
      <c r="E120" s="52">
        <v>508</v>
      </c>
      <c r="F120" s="52">
        <v>463</v>
      </c>
      <c r="G120" s="52">
        <v>382</v>
      </c>
      <c r="H120" s="52">
        <v>384</v>
      </c>
      <c r="I120" s="52">
        <v>366</v>
      </c>
      <c r="J120" s="52">
        <v>202</v>
      </c>
      <c r="K120" s="52">
        <v>101</v>
      </c>
      <c r="L120" s="52">
        <v>43</v>
      </c>
      <c r="M120" s="222">
        <v>3494</v>
      </c>
      <c r="N120" s="25"/>
    </row>
    <row r="121" spans="1:14" x14ac:dyDescent="0.25">
      <c r="A121" s="260"/>
      <c r="B121" s="4" t="s">
        <v>17</v>
      </c>
      <c r="C121" s="52">
        <f>C119+C120</f>
        <v>5451</v>
      </c>
      <c r="D121" s="52">
        <f t="shared" ref="D121" si="74">D119+D120</f>
        <v>6156</v>
      </c>
      <c r="E121" s="52">
        <f t="shared" ref="E121" si="75">E119+E120</f>
        <v>5811</v>
      </c>
      <c r="F121" s="52">
        <f t="shared" ref="F121" si="76">F119+F120</f>
        <v>5062</v>
      </c>
      <c r="G121" s="52">
        <f t="shared" ref="G121" si="77">G119+G120</f>
        <v>4442</v>
      </c>
      <c r="H121" s="52">
        <f t="shared" ref="H121" si="78">H119+H120</f>
        <v>4554</v>
      </c>
      <c r="I121" s="52">
        <f t="shared" ref="I121" si="79">I119+I120</f>
        <v>4098</v>
      </c>
      <c r="J121" s="52">
        <f t="shared" ref="J121" si="80">J119+J120</f>
        <v>3074</v>
      </c>
      <c r="K121" s="52">
        <f t="shared" ref="K121" si="81">K119+K120</f>
        <v>1152</v>
      </c>
      <c r="L121" s="52">
        <f t="shared" ref="L121:M121" si="82">L119+L120</f>
        <v>234</v>
      </c>
      <c r="M121" s="222">
        <f t="shared" si="82"/>
        <v>40034</v>
      </c>
      <c r="N121" s="25"/>
    </row>
    <row r="122" spans="1:14" x14ac:dyDescent="0.25">
      <c r="A122" s="258" t="s">
        <v>102</v>
      </c>
      <c r="B122" s="4" t="s">
        <v>6</v>
      </c>
      <c r="C122" s="52">
        <v>2246</v>
      </c>
      <c r="D122" s="52">
        <v>1986</v>
      </c>
      <c r="E122" s="52">
        <v>2044</v>
      </c>
      <c r="F122" s="52">
        <v>1905</v>
      </c>
      <c r="G122" s="52">
        <v>1949</v>
      </c>
      <c r="H122" s="52">
        <v>2843</v>
      </c>
      <c r="I122" s="52">
        <v>2691</v>
      </c>
      <c r="J122" s="52">
        <v>2281</v>
      </c>
      <c r="K122" s="52">
        <v>728</v>
      </c>
      <c r="L122" s="52">
        <v>82</v>
      </c>
      <c r="M122" s="222">
        <v>18755</v>
      </c>
      <c r="N122" s="25"/>
    </row>
    <row r="123" spans="1:14" ht="15" customHeight="1" x14ac:dyDescent="0.25">
      <c r="A123" s="259"/>
      <c r="B123" s="4" t="s">
        <v>7</v>
      </c>
      <c r="C123" s="52">
        <v>196</v>
      </c>
      <c r="D123" s="52">
        <v>162</v>
      </c>
      <c r="E123" s="52">
        <v>111</v>
      </c>
      <c r="F123" s="52">
        <v>111</v>
      </c>
      <c r="G123" s="52">
        <v>95</v>
      </c>
      <c r="H123" s="52">
        <v>124</v>
      </c>
      <c r="I123" s="52">
        <v>132</v>
      </c>
      <c r="J123" s="52">
        <v>47</v>
      </c>
      <c r="K123" s="52">
        <v>26</v>
      </c>
      <c r="L123" s="52">
        <v>0</v>
      </c>
      <c r="M123" s="222">
        <v>1004</v>
      </c>
      <c r="N123" s="25"/>
    </row>
    <row r="124" spans="1:14" x14ac:dyDescent="0.25">
      <c r="A124" s="260"/>
      <c r="B124" s="4" t="s">
        <v>17</v>
      </c>
      <c r="C124" s="52">
        <f>C122+C123</f>
        <v>2442</v>
      </c>
      <c r="D124" s="52">
        <f t="shared" ref="D124" si="83">D122+D123</f>
        <v>2148</v>
      </c>
      <c r="E124" s="52">
        <f t="shared" ref="E124" si="84">E122+E123</f>
        <v>2155</v>
      </c>
      <c r="F124" s="52">
        <f t="shared" ref="F124" si="85">F122+F123</f>
        <v>2016</v>
      </c>
      <c r="G124" s="52">
        <f t="shared" ref="G124" si="86">G122+G123</f>
        <v>2044</v>
      </c>
      <c r="H124" s="52">
        <f t="shared" ref="H124" si="87">H122+H123</f>
        <v>2967</v>
      </c>
      <c r="I124" s="52">
        <f t="shared" ref="I124" si="88">I122+I123</f>
        <v>2823</v>
      </c>
      <c r="J124" s="52">
        <f t="shared" ref="J124" si="89">J122+J123</f>
        <v>2328</v>
      </c>
      <c r="K124" s="52">
        <f t="shared" ref="K124" si="90">K122+K123</f>
        <v>754</v>
      </c>
      <c r="L124" s="52">
        <f t="shared" ref="L124:M124" si="91">L122+L123</f>
        <v>82</v>
      </c>
      <c r="M124" s="222">
        <f t="shared" si="91"/>
        <v>19759</v>
      </c>
      <c r="N124" s="25"/>
    </row>
    <row r="125" spans="1:14" x14ac:dyDescent="0.25">
      <c r="A125" s="257" t="s">
        <v>12</v>
      </c>
      <c r="B125" s="4" t="s">
        <v>6</v>
      </c>
      <c r="C125" s="52">
        <v>4</v>
      </c>
      <c r="D125" s="52">
        <v>8</v>
      </c>
      <c r="E125" s="52">
        <v>0</v>
      </c>
      <c r="F125" s="52">
        <v>6</v>
      </c>
      <c r="G125" s="52">
        <v>7</v>
      </c>
      <c r="H125" s="52">
        <v>4</v>
      </c>
      <c r="I125" s="52">
        <v>3</v>
      </c>
      <c r="J125" s="52">
        <v>4</v>
      </c>
      <c r="K125" s="52">
        <v>0</v>
      </c>
      <c r="L125" s="52">
        <v>0</v>
      </c>
      <c r="M125" s="222">
        <v>36</v>
      </c>
      <c r="N125" s="25"/>
    </row>
    <row r="126" spans="1:14" ht="15" customHeight="1" x14ac:dyDescent="0.25">
      <c r="A126" s="257"/>
      <c r="B126" s="4" t="s">
        <v>7</v>
      </c>
      <c r="C126" s="52">
        <v>0</v>
      </c>
      <c r="D126" s="52">
        <v>0</v>
      </c>
      <c r="E126" s="52">
        <v>0</v>
      </c>
      <c r="F126" s="52">
        <v>0</v>
      </c>
      <c r="G126" s="52">
        <v>0</v>
      </c>
      <c r="H126" s="52">
        <v>0</v>
      </c>
      <c r="I126" s="52">
        <v>0</v>
      </c>
      <c r="J126" s="52">
        <v>3</v>
      </c>
      <c r="K126" s="52">
        <v>0</v>
      </c>
      <c r="L126" s="52">
        <v>0</v>
      </c>
      <c r="M126" s="222">
        <v>3</v>
      </c>
      <c r="N126" s="25"/>
    </row>
    <row r="127" spans="1:14" ht="15" customHeight="1" x14ac:dyDescent="0.25">
      <c r="A127" s="257"/>
      <c r="B127" s="4" t="s">
        <v>17</v>
      </c>
      <c r="C127" s="52">
        <f>C125+C126</f>
        <v>4</v>
      </c>
      <c r="D127" s="52">
        <f t="shared" ref="D127" si="92">D125+D126</f>
        <v>8</v>
      </c>
      <c r="E127" s="52">
        <f t="shared" ref="E127" si="93">E125+E126</f>
        <v>0</v>
      </c>
      <c r="F127" s="52">
        <f t="shared" ref="F127" si="94">F125+F126</f>
        <v>6</v>
      </c>
      <c r="G127" s="52">
        <f t="shared" ref="G127" si="95">G125+G126</f>
        <v>7</v>
      </c>
      <c r="H127" s="52">
        <f t="shared" ref="H127" si="96">H125+H126</f>
        <v>4</v>
      </c>
      <c r="I127" s="52">
        <f t="shared" ref="I127" si="97">I125+I126</f>
        <v>3</v>
      </c>
      <c r="J127" s="52">
        <f t="shared" ref="J127" si="98">J125+J126</f>
        <v>7</v>
      </c>
      <c r="K127" s="52">
        <f t="shared" ref="K127" si="99">K125+K126</f>
        <v>0</v>
      </c>
      <c r="L127" s="52">
        <f t="shared" ref="L127:M127" si="100">L125+L126</f>
        <v>0</v>
      </c>
      <c r="M127" s="222">
        <f t="shared" si="100"/>
        <v>39</v>
      </c>
      <c r="N127" s="90"/>
    </row>
    <row r="128" spans="1:14" x14ac:dyDescent="0.25">
      <c r="A128" s="257" t="s">
        <v>13</v>
      </c>
      <c r="B128" s="233" t="s">
        <v>6</v>
      </c>
      <c r="C128" s="91">
        <f>C104+C107+C110+C113+C116+C119+C122+C125</f>
        <v>8726</v>
      </c>
      <c r="D128" s="91">
        <f t="shared" ref="D128:M128" si="101">D104+D107+D110+D113+D116+D119+D122+D125</f>
        <v>9690</v>
      </c>
      <c r="E128" s="91">
        <f t="shared" si="101"/>
        <v>9658</v>
      </c>
      <c r="F128" s="91">
        <f t="shared" si="101"/>
        <v>8785</v>
      </c>
      <c r="G128" s="91">
        <f t="shared" si="101"/>
        <v>8249</v>
      </c>
      <c r="H128" s="91">
        <f t="shared" si="101"/>
        <v>9883</v>
      </c>
      <c r="I128" s="91">
        <f t="shared" si="101"/>
        <v>9101</v>
      </c>
      <c r="J128" s="91">
        <f t="shared" si="101"/>
        <v>7273</v>
      </c>
      <c r="K128" s="91">
        <f t="shared" si="101"/>
        <v>2490</v>
      </c>
      <c r="L128" s="91">
        <f t="shared" si="101"/>
        <v>436</v>
      </c>
      <c r="M128" s="222">
        <f t="shared" si="101"/>
        <v>74291</v>
      </c>
      <c r="N128" s="90"/>
    </row>
    <row r="129" spans="1:14" x14ac:dyDescent="0.25">
      <c r="A129" s="257"/>
      <c r="B129" s="233" t="s">
        <v>7</v>
      </c>
      <c r="C129" s="91">
        <f>C105+C108+C111+C114+C117+C120+C123+C126</f>
        <v>1143</v>
      </c>
      <c r="D129" s="91">
        <f t="shared" ref="D129:M129" si="102">D105+D108+D111+D114+D117+D120+D123+D126</f>
        <v>1386</v>
      </c>
      <c r="E129" s="91">
        <f t="shared" si="102"/>
        <v>1353</v>
      </c>
      <c r="F129" s="91">
        <f t="shared" si="102"/>
        <v>1269</v>
      </c>
      <c r="G129" s="91">
        <f t="shared" si="102"/>
        <v>1272</v>
      </c>
      <c r="H129" s="91">
        <f t="shared" si="102"/>
        <v>1535</v>
      </c>
      <c r="I129" s="91">
        <f t="shared" si="102"/>
        <v>1705</v>
      </c>
      <c r="J129" s="91">
        <f t="shared" si="102"/>
        <v>1131</v>
      </c>
      <c r="K129" s="91">
        <f t="shared" si="102"/>
        <v>526</v>
      </c>
      <c r="L129" s="91">
        <f t="shared" si="102"/>
        <v>429</v>
      </c>
      <c r="M129" s="222">
        <f t="shared" si="102"/>
        <v>11749</v>
      </c>
      <c r="N129" s="90"/>
    </row>
    <row r="130" spans="1:14" x14ac:dyDescent="0.25">
      <c r="A130" s="257"/>
      <c r="B130" s="233" t="s">
        <v>17</v>
      </c>
      <c r="C130" s="91">
        <f>C106+C109+C112+C115+C118+C121+C124+C127</f>
        <v>9869</v>
      </c>
      <c r="D130" s="91">
        <f t="shared" ref="D130:M130" si="103">D106+D109+D112+D115+D118+D121+D124+D127</f>
        <v>11076</v>
      </c>
      <c r="E130" s="91">
        <f t="shared" si="103"/>
        <v>11011</v>
      </c>
      <c r="F130" s="91">
        <f t="shared" si="103"/>
        <v>10054</v>
      </c>
      <c r="G130" s="91">
        <f t="shared" si="103"/>
        <v>9521</v>
      </c>
      <c r="H130" s="91">
        <f t="shared" si="103"/>
        <v>11418</v>
      </c>
      <c r="I130" s="91">
        <f t="shared" si="103"/>
        <v>10806</v>
      </c>
      <c r="J130" s="91">
        <f t="shared" si="103"/>
        <v>8404</v>
      </c>
      <c r="K130" s="91">
        <f t="shared" si="103"/>
        <v>3016</v>
      </c>
      <c r="L130" s="91">
        <f t="shared" si="103"/>
        <v>865</v>
      </c>
      <c r="M130" s="222">
        <f t="shared" si="103"/>
        <v>86040</v>
      </c>
      <c r="N130" s="90"/>
    </row>
    <row r="131" spans="1:14" x14ac:dyDescent="0.25">
      <c r="A131" s="89" t="s">
        <v>262</v>
      </c>
      <c r="B131" s="89"/>
      <c r="C131" s="89"/>
      <c r="D131" s="89"/>
      <c r="E131" s="89"/>
      <c r="F131" s="89"/>
    </row>
    <row r="132" spans="1:14" x14ac:dyDescent="0.25">
      <c r="A132" s="262" t="s">
        <v>132</v>
      </c>
      <c r="B132" s="262"/>
      <c r="C132" s="262"/>
      <c r="D132" s="262"/>
      <c r="E132" s="262"/>
      <c r="F132" s="262"/>
    </row>
    <row r="133" spans="1:14" ht="15" customHeight="1" x14ac:dyDescent="0.25">
      <c r="A133" s="121"/>
      <c r="B133" s="6"/>
      <c r="C133" s="8"/>
      <c r="D133" s="8"/>
      <c r="E133" s="8"/>
      <c r="F133" s="8"/>
      <c r="G133" s="8"/>
      <c r="H133" s="8"/>
      <c r="I133" s="8"/>
      <c r="J133" s="8"/>
      <c r="K133" s="8"/>
      <c r="L133" s="8"/>
      <c r="M133" s="8"/>
    </row>
    <row r="135" spans="1:14" x14ac:dyDescent="0.25">
      <c r="A135" s="261" t="s">
        <v>81</v>
      </c>
      <c r="B135" s="261"/>
      <c r="C135" s="261"/>
      <c r="D135" s="261"/>
      <c r="E135" s="261"/>
      <c r="F135" s="261"/>
      <c r="G135" s="261"/>
      <c r="H135" s="261"/>
      <c r="I135" s="261"/>
      <c r="J135" s="261"/>
      <c r="K135" s="261"/>
      <c r="L135" s="261"/>
      <c r="M135" s="261"/>
    </row>
    <row r="136" spans="1:14" ht="44.25" customHeight="1" x14ac:dyDescent="0.25">
      <c r="A136" s="198" t="s">
        <v>90</v>
      </c>
      <c r="B136" s="3" t="s">
        <v>10</v>
      </c>
      <c r="C136" s="3" t="s">
        <v>15</v>
      </c>
      <c r="D136" s="3" t="s">
        <v>91</v>
      </c>
      <c r="E136" s="3" t="s">
        <v>92</v>
      </c>
      <c r="F136" s="3" t="s">
        <v>93</v>
      </c>
      <c r="G136" s="3" t="s">
        <v>94</v>
      </c>
      <c r="H136" s="3" t="s">
        <v>95</v>
      </c>
      <c r="I136" s="3" t="s">
        <v>96</v>
      </c>
      <c r="J136" s="3" t="s">
        <v>97</v>
      </c>
      <c r="K136" s="3" t="s">
        <v>98</v>
      </c>
      <c r="L136" s="3" t="s">
        <v>99</v>
      </c>
      <c r="M136" s="3" t="s">
        <v>13</v>
      </c>
    </row>
    <row r="137" spans="1:14" ht="15" customHeight="1" x14ac:dyDescent="0.25">
      <c r="A137" s="258" t="s">
        <v>16</v>
      </c>
      <c r="B137" s="4" t="s">
        <v>6</v>
      </c>
      <c r="C137" s="52">
        <v>11</v>
      </c>
      <c r="D137" s="52">
        <v>23</v>
      </c>
      <c r="E137" s="52">
        <v>53</v>
      </c>
      <c r="F137" s="52">
        <v>38</v>
      </c>
      <c r="G137" s="52">
        <v>66</v>
      </c>
      <c r="H137" s="52">
        <v>79</v>
      </c>
      <c r="I137" s="52">
        <v>81</v>
      </c>
      <c r="J137" s="52">
        <v>60</v>
      </c>
      <c r="K137" s="52">
        <v>17</v>
      </c>
      <c r="L137" s="52">
        <v>2</v>
      </c>
      <c r="M137" s="222">
        <v>430</v>
      </c>
      <c r="N137" s="90"/>
    </row>
    <row r="138" spans="1:14" x14ac:dyDescent="0.25">
      <c r="A138" s="259"/>
      <c r="B138" s="4" t="s">
        <v>7</v>
      </c>
      <c r="C138" s="52">
        <v>1</v>
      </c>
      <c r="D138" s="52">
        <v>3</v>
      </c>
      <c r="E138" s="52">
        <v>1</v>
      </c>
      <c r="F138" s="52">
        <v>9</v>
      </c>
      <c r="G138" s="52">
        <v>10</v>
      </c>
      <c r="H138" s="52">
        <v>19</v>
      </c>
      <c r="I138" s="52">
        <v>15</v>
      </c>
      <c r="J138" s="52">
        <v>26</v>
      </c>
      <c r="K138" s="52">
        <v>10</v>
      </c>
      <c r="L138" s="52">
        <v>0</v>
      </c>
      <c r="M138" s="222">
        <v>94</v>
      </c>
      <c r="N138" s="90"/>
    </row>
    <row r="139" spans="1:14" x14ac:dyDescent="0.25">
      <c r="A139" s="260"/>
      <c r="B139" s="4" t="s">
        <v>17</v>
      </c>
      <c r="C139" s="52">
        <f>C137+C138</f>
        <v>12</v>
      </c>
      <c r="D139" s="52">
        <f t="shared" ref="D139" si="104">D137+D138</f>
        <v>26</v>
      </c>
      <c r="E139" s="52">
        <f t="shared" ref="E139" si="105">E137+E138</f>
        <v>54</v>
      </c>
      <c r="F139" s="52">
        <f t="shared" ref="F139" si="106">F137+F138</f>
        <v>47</v>
      </c>
      <c r="G139" s="52">
        <f t="shared" ref="G139" si="107">G137+G138</f>
        <v>76</v>
      </c>
      <c r="H139" s="52">
        <f t="shared" ref="H139" si="108">H137+H138</f>
        <v>98</v>
      </c>
      <c r="I139" s="52">
        <f t="shared" ref="I139" si="109">I137+I138</f>
        <v>96</v>
      </c>
      <c r="J139" s="52">
        <f t="shared" ref="J139" si="110">J137+J138</f>
        <v>86</v>
      </c>
      <c r="K139" s="52">
        <f t="shared" ref="K139" si="111">K137+K138</f>
        <v>27</v>
      </c>
      <c r="L139" s="52">
        <f t="shared" ref="L139" si="112">L137+L138</f>
        <v>2</v>
      </c>
      <c r="M139" s="91">
        <f>M137+M138</f>
        <v>524</v>
      </c>
      <c r="N139" s="25"/>
    </row>
    <row r="140" spans="1:14" x14ac:dyDescent="0.25">
      <c r="A140" s="258" t="s">
        <v>18</v>
      </c>
      <c r="B140" s="4" t="s">
        <v>6</v>
      </c>
      <c r="C140" s="52">
        <v>48</v>
      </c>
      <c r="D140" s="52">
        <v>43</v>
      </c>
      <c r="E140" s="52">
        <v>36</v>
      </c>
      <c r="F140" s="52">
        <v>26</v>
      </c>
      <c r="G140" s="52">
        <v>33</v>
      </c>
      <c r="H140" s="52">
        <v>74</v>
      </c>
      <c r="I140" s="52">
        <v>66</v>
      </c>
      <c r="J140" s="52">
        <v>97</v>
      </c>
      <c r="K140" s="52">
        <v>43</v>
      </c>
      <c r="L140" s="52">
        <v>2</v>
      </c>
      <c r="M140" s="222">
        <v>468</v>
      </c>
      <c r="N140" s="25"/>
    </row>
    <row r="141" spans="1:14" x14ac:dyDescent="0.25">
      <c r="A141" s="259"/>
      <c r="B141" s="4" t="s">
        <v>7</v>
      </c>
      <c r="C141" s="52">
        <v>13</v>
      </c>
      <c r="D141" s="52">
        <v>19</v>
      </c>
      <c r="E141" s="52">
        <v>15</v>
      </c>
      <c r="F141" s="52">
        <v>26</v>
      </c>
      <c r="G141" s="52">
        <v>38</v>
      </c>
      <c r="H141" s="52">
        <v>49</v>
      </c>
      <c r="I141" s="52">
        <v>26</v>
      </c>
      <c r="J141" s="52">
        <v>38</v>
      </c>
      <c r="K141" s="52">
        <v>1</v>
      </c>
      <c r="L141" s="52">
        <v>2</v>
      </c>
      <c r="M141" s="222">
        <v>227</v>
      </c>
      <c r="N141" s="25"/>
    </row>
    <row r="142" spans="1:14" x14ac:dyDescent="0.25">
      <c r="A142" s="260"/>
      <c r="B142" s="4" t="s">
        <v>17</v>
      </c>
      <c r="C142" s="52">
        <f>C140+C141</f>
        <v>61</v>
      </c>
      <c r="D142" s="52">
        <f t="shared" ref="D142" si="113">D140+D141</f>
        <v>62</v>
      </c>
      <c r="E142" s="52">
        <f t="shared" ref="E142" si="114">E140+E141</f>
        <v>51</v>
      </c>
      <c r="F142" s="52">
        <f t="shared" ref="F142" si="115">F140+F141</f>
        <v>52</v>
      </c>
      <c r="G142" s="52">
        <f t="shared" ref="G142" si="116">G140+G141</f>
        <v>71</v>
      </c>
      <c r="H142" s="52">
        <f t="shared" ref="H142" si="117">H140+H141</f>
        <v>123</v>
      </c>
      <c r="I142" s="52">
        <f t="shared" ref="I142" si="118">I140+I141</f>
        <v>92</v>
      </c>
      <c r="J142" s="52">
        <f t="shared" ref="J142" si="119">J140+J141</f>
        <v>135</v>
      </c>
      <c r="K142" s="52">
        <f t="shared" ref="K142" si="120">K140+K141</f>
        <v>44</v>
      </c>
      <c r="L142" s="52">
        <f t="shared" ref="L142" si="121">L140+L141</f>
        <v>4</v>
      </c>
      <c r="M142" s="91">
        <f>M140+M141</f>
        <v>695</v>
      </c>
      <c r="N142" s="25"/>
    </row>
    <row r="143" spans="1:14" x14ac:dyDescent="0.25">
      <c r="A143" s="258" t="s">
        <v>19</v>
      </c>
      <c r="B143" s="4" t="s">
        <v>6</v>
      </c>
      <c r="C143" s="52">
        <v>0</v>
      </c>
      <c r="D143" s="52">
        <v>4</v>
      </c>
      <c r="E143" s="52">
        <v>2</v>
      </c>
      <c r="F143" s="52">
        <v>6</v>
      </c>
      <c r="G143" s="52">
        <v>2</v>
      </c>
      <c r="H143" s="52">
        <v>5</v>
      </c>
      <c r="I143" s="52">
        <v>4</v>
      </c>
      <c r="J143" s="52">
        <v>5</v>
      </c>
      <c r="K143" s="52">
        <v>4</v>
      </c>
      <c r="L143" s="52">
        <v>0</v>
      </c>
      <c r="M143" s="222">
        <v>32</v>
      </c>
      <c r="N143" s="25"/>
    </row>
    <row r="144" spans="1:14" x14ac:dyDescent="0.25">
      <c r="A144" s="259"/>
      <c r="B144" s="4" t="s">
        <v>7</v>
      </c>
      <c r="C144" s="52">
        <v>0</v>
      </c>
      <c r="D144" s="52">
        <v>0</v>
      </c>
      <c r="E144" s="52">
        <v>0</v>
      </c>
      <c r="F144" s="52">
        <v>2</v>
      </c>
      <c r="G144" s="52">
        <v>0</v>
      </c>
      <c r="H144" s="52">
        <v>0</v>
      </c>
      <c r="I144" s="52">
        <v>0</v>
      </c>
      <c r="J144" s="52">
        <v>0</v>
      </c>
      <c r="K144" s="52">
        <v>0</v>
      </c>
      <c r="L144" s="52">
        <v>0</v>
      </c>
      <c r="M144" s="222">
        <v>2</v>
      </c>
      <c r="N144" s="25"/>
    </row>
    <row r="145" spans="1:14" x14ac:dyDescent="0.25">
      <c r="A145" s="260"/>
      <c r="B145" s="4" t="s">
        <v>17</v>
      </c>
      <c r="C145" s="52">
        <f>C143+C144</f>
        <v>0</v>
      </c>
      <c r="D145" s="52">
        <f t="shared" ref="D145" si="122">D143+D144</f>
        <v>4</v>
      </c>
      <c r="E145" s="52">
        <f t="shared" ref="E145" si="123">E143+E144</f>
        <v>2</v>
      </c>
      <c r="F145" s="52">
        <f t="shared" ref="F145" si="124">F143+F144</f>
        <v>8</v>
      </c>
      <c r="G145" s="52">
        <f t="shared" ref="G145" si="125">G143+G144</f>
        <v>2</v>
      </c>
      <c r="H145" s="52">
        <f t="shared" ref="H145" si="126">H143+H144</f>
        <v>5</v>
      </c>
      <c r="I145" s="52">
        <f t="shared" ref="I145" si="127">I143+I144</f>
        <v>4</v>
      </c>
      <c r="J145" s="52">
        <f t="shared" ref="J145" si="128">J143+J144</f>
        <v>5</v>
      </c>
      <c r="K145" s="52">
        <f t="shared" ref="K145" si="129">K143+K144</f>
        <v>4</v>
      </c>
      <c r="L145" s="52">
        <f t="shared" ref="L145" si="130">L143+L144</f>
        <v>0</v>
      </c>
      <c r="M145" s="91">
        <f>M143+M144</f>
        <v>34</v>
      </c>
      <c r="N145" s="25"/>
    </row>
    <row r="146" spans="1:14" ht="15" customHeight="1" x14ac:dyDescent="0.25">
      <c r="A146" s="258" t="s">
        <v>100</v>
      </c>
      <c r="B146" s="4" t="s">
        <v>6</v>
      </c>
      <c r="C146" s="52">
        <v>36</v>
      </c>
      <c r="D146" s="52">
        <v>64</v>
      </c>
      <c r="E146" s="52">
        <v>46</v>
      </c>
      <c r="F146" s="52">
        <v>55</v>
      </c>
      <c r="G146" s="52">
        <v>73</v>
      </c>
      <c r="H146" s="52">
        <v>88</v>
      </c>
      <c r="I146" s="52">
        <v>85</v>
      </c>
      <c r="J146" s="52">
        <v>63</v>
      </c>
      <c r="K146" s="52">
        <v>21</v>
      </c>
      <c r="L146" s="52">
        <v>8</v>
      </c>
      <c r="M146" s="222">
        <v>539</v>
      </c>
      <c r="N146" s="25"/>
    </row>
    <row r="147" spans="1:14" x14ac:dyDescent="0.25">
      <c r="A147" s="259"/>
      <c r="B147" s="4" t="s">
        <v>7</v>
      </c>
      <c r="C147" s="52">
        <v>7</v>
      </c>
      <c r="D147" s="52">
        <v>5</v>
      </c>
      <c r="E147" s="52">
        <v>5</v>
      </c>
      <c r="F147" s="52">
        <v>6</v>
      </c>
      <c r="G147" s="52">
        <v>3</v>
      </c>
      <c r="H147" s="52">
        <v>14</v>
      </c>
      <c r="I147" s="52">
        <v>19</v>
      </c>
      <c r="J147" s="52">
        <v>4</v>
      </c>
      <c r="K147" s="52">
        <v>2</v>
      </c>
      <c r="L147" s="52">
        <v>0</v>
      </c>
      <c r="M147" s="222">
        <v>65</v>
      </c>
      <c r="N147" s="25"/>
    </row>
    <row r="148" spans="1:14" x14ac:dyDescent="0.25">
      <c r="A148" s="260"/>
      <c r="B148" s="4" t="s">
        <v>17</v>
      </c>
      <c r="C148" s="52">
        <f>C146+C147</f>
        <v>43</v>
      </c>
      <c r="D148" s="52">
        <f t="shared" ref="D148" si="131">D146+D147</f>
        <v>69</v>
      </c>
      <c r="E148" s="52">
        <f t="shared" ref="E148" si="132">E146+E147</f>
        <v>51</v>
      </c>
      <c r="F148" s="52">
        <f t="shared" ref="F148" si="133">F146+F147</f>
        <v>61</v>
      </c>
      <c r="G148" s="52">
        <f t="shared" ref="G148" si="134">G146+G147</f>
        <v>76</v>
      </c>
      <c r="H148" s="52">
        <f t="shared" ref="H148" si="135">H146+H147</f>
        <v>102</v>
      </c>
      <c r="I148" s="52">
        <f t="shared" ref="I148" si="136">I146+I147</f>
        <v>104</v>
      </c>
      <c r="J148" s="52">
        <f t="shared" ref="J148" si="137">J146+J147</f>
        <v>67</v>
      </c>
      <c r="K148" s="52">
        <f t="shared" ref="K148" si="138">K146+K147</f>
        <v>23</v>
      </c>
      <c r="L148" s="52">
        <f t="shared" ref="L148" si="139">L146+L147</f>
        <v>8</v>
      </c>
      <c r="M148" s="91">
        <f>M146+M147</f>
        <v>604</v>
      </c>
      <c r="N148" s="25"/>
    </row>
    <row r="149" spans="1:14" x14ac:dyDescent="0.25">
      <c r="A149" s="258" t="s">
        <v>21</v>
      </c>
      <c r="B149" s="4" t="s">
        <v>6</v>
      </c>
      <c r="C149" s="52">
        <v>0</v>
      </c>
      <c r="D149" s="52">
        <v>0</v>
      </c>
      <c r="E149" s="52">
        <v>1</v>
      </c>
      <c r="F149" s="52">
        <v>0</v>
      </c>
      <c r="G149" s="52">
        <v>0</v>
      </c>
      <c r="H149" s="52">
        <v>1</v>
      </c>
      <c r="I149" s="52">
        <v>4</v>
      </c>
      <c r="J149" s="52">
        <v>2</v>
      </c>
      <c r="K149" s="52">
        <v>0</v>
      </c>
      <c r="L149" s="52">
        <v>1</v>
      </c>
      <c r="M149" s="222">
        <v>9</v>
      </c>
      <c r="N149" s="25"/>
    </row>
    <row r="150" spans="1:14" x14ac:dyDescent="0.25">
      <c r="A150" s="259"/>
      <c r="B150" s="4" t="s">
        <v>7</v>
      </c>
      <c r="C150" s="52">
        <v>0</v>
      </c>
      <c r="D150" s="52">
        <v>0</v>
      </c>
      <c r="E150" s="52">
        <v>1</v>
      </c>
      <c r="F150" s="52">
        <v>4</v>
      </c>
      <c r="G150" s="52">
        <v>0</v>
      </c>
      <c r="H150" s="52">
        <v>1</v>
      </c>
      <c r="I150" s="52">
        <v>0</v>
      </c>
      <c r="J150" s="52">
        <v>6</v>
      </c>
      <c r="K150" s="52">
        <v>1</v>
      </c>
      <c r="L150" s="52">
        <v>10</v>
      </c>
      <c r="M150" s="222">
        <v>23</v>
      </c>
      <c r="N150" s="25"/>
    </row>
    <row r="151" spans="1:14" x14ac:dyDescent="0.25">
      <c r="A151" s="260"/>
      <c r="B151" s="4" t="s">
        <v>17</v>
      </c>
      <c r="C151" s="52">
        <f>C149+C150</f>
        <v>0</v>
      </c>
      <c r="D151" s="52">
        <f t="shared" ref="D151" si="140">D149+D150</f>
        <v>0</v>
      </c>
      <c r="E151" s="52">
        <f t="shared" ref="E151" si="141">E149+E150</f>
        <v>2</v>
      </c>
      <c r="F151" s="52">
        <f t="shared" ref="F151" si="142">F149+F150</f>
        <v>4</v>
      </c>
      <c r="G151" s="52">
        <f t="shared" ref="G151" si="143">G149+G150</f>
        <v>0</v>
      </c>
      <c r="H151" s="52">
        <f t="shared" ref="H151" si="144">H149+H150</f>
        <v>2</v>
      </c>
      <c r="I151" s="52">
        <f t="shared" ref="I151" si="145">I149+I150</f>
        <v>4</v>
      </c>
      <c r="J151" s="52">
        <f t="shared" ref="J151" si="146">J149+J150</f>
        <v>8</v>
      </c>
      <c r="K151" s="52">
        <f t="shared" ref="K151" si="147">K149+K150</f>
        <v>1</v>
      </c>
      <c r="L151" s="52">
        <f t="shared" ref="L151" si="148">L149+L150</f>
        <v>11</v>
      </c>
      <c r="M151" s="91">
        <f>M149+M150</f>
        <v>32</v>
      </c>
      <c r="N151" s="25"/>
    </row>
    <row r="152" spans="1:14" ht="15" customHeight="1" x14ac:dyDescent="0.25">
      <c r="A152" s="258" t="s">
        <v>103</v>
      </c>
      <c r="B152" s="4" t="s">
        <v>6</v>
      </c>
      <c r="C152" s="52">
        <v>55</v>
      </c>
      <c r="D152" s="52">
        <v>87</v>
      </c>
      <c r="E152" s="52">
        <v>83</v>
      </c>
      <c r="F152" s="52">
        <v>68</v>
      </c>
      <c r="G152" s="52">
        <v>81</v>
      </c>
      <c r="H152" s="52">
        <v>119</v>
      </c>
      <c r="I152" s="52">
        <v>132</v>
      </c>
      <c r="J152" s="52">
        <v>76</v>
      </c>
      <c r="K152" s="52">
        <v>22</v>
      </c>
      <c r="L152" s="52">
        <v>7</v>
      </c>
      <c r="M152" s="222">
        <v>730</v>
      </c>
      <c r="N152" s="25"/>
    </row>
    <row r="153" spans="1:14" x14ac:dyDescent="0.25">
      <c r="A153" s="259"/>
      <c r="B153" s="4" t="s">
        <v>7</v>
      </c>
      <c r="C153" s="52">
        <v>7</v>
      </c>
      <c r="D153" s="52">
        <v>6</v>
      </c>
      <c r="E153" s="52">
        <v>6</v>
      </c>
      <c r="F153" s="52">
        <v>4</v>
      </c>
      <c r="G153" s="52">
        <v>12</v>
      </c>
      <c r="H153" s="52">
        <v>2</v>
      </c>
      <c r="I153" s="52">
        <v>6</v>
      </c>
      <c r="J153" s="52">
        <v>2</v>
      </c>
      <c r="K153" s="52">
        <v>2</v>
      </c>
      <c r="L153" s="52">
        <v>0</v>
      </c>
      <c r="M153" s="222">
        <v>47</v>
      </c>
      <c r="N153" s="25"/>
    </row>
    <row r="154" spans="1:14" x14ac:dyDescent="0.25">
      <c r="A154" s="260"/>
      <c r="B154" s="4" t="s">
        <v>17</v>
      </c>
      <c r="C154" s="52">
        <f>C152+C153</f>
        <v>62</v>
      </c>
      <c r="D154" s="52">
        <f t="shared" ref="D154" si="149">D152+D153</f>
        <v>93</v>
      </c>
      <c r="E154" s="52">
        <f t="shared" ref="E154" si="150">E152+E153</f>
        <v>89</v>
      </c>
      <c r="F154" s="52">
        <f t="shared" ref="F154" si="151">F152+F153</f>
        <v>72</v>
      </c>
      <c r="G154" s="52">
        <f t="shared" ref="G154" si="152">G152+G153</f>
        <v>93</v>
      </c>
      <c r="H154" s="52">
        <f t="shared" ref="H154" si="153">H152+H153</f>
        <v>121</v>
      </c>
      <c r="I154" s="52">
        <f t="shared" ref="I154" si="154">I152+I153</f>
        <v>138</v>
      </c>
      <c r="J154" s="52">
        <f t="shared" ref="J154" si="155">J152+J153</f>
        <v>78</v>
      </c>
      <c r="K154" s="52">
        <f t="shared" ref="K154" si="156">K152+K153</f>
        <v>24</v>
      </c>
      <c r="L154" s="52">
        <f t="shared" ref="L154" si="157">L152+L153</f>
        <v>7</v>
      </c>
      <c r="M154" s="91">
        <f>M152+M153</f>
        <v>777</v>
      </c>
      <c r="N154" s="25"/>
    </row>
    <row r="155" spans="1:14" ht="15" customHeight="1" x14ac:dyDescent="0.25">
      <c r="A155" s="258" t="s">
        <v>102</v>
      </c>
      <c r="B155" s="4" t="s">
        <v>6</v>
      </c>
      <c r="C155" s="52">
        <v>96</v>
      </c>
      <c r="D155" s="52">
        <v>74</v>
      </c>
      <c r="E155" s="52">
        <v>82</v>
      </c>
      <c r="F155" s="52">
        <v>95</v>
      </c>
      <c r="G155" s="52">
        <v>110</v>
      </c>
      <c r="H155" s="52">
        <v>163</v>
      </c>
      <c r="I155" s="52">
        <v>147</v>
      </c>
      <c r="J155" s="52">
        <v>169</v>
      </c>
      <c r="K155" s="52">
        <v>34</v>
      </c>
      <c r="L155" s="52">
        <v>2</v>
      </c>
      <c r="M155" s="222">
        <v>972</v>
      </c>
      <c r="N155" s="25"/>
    </row>
    <row r="156" spans="1:14" x14ac:dyDescent="0.25">
      <c r="A156" s="259"/>
      <c r="B156" s="4" t="s">
        <v>7</v>
      </c>
      <c r="C156" s="52">
        <v>11</v>
      </c>
      <c r="D156" s="52">
        <v>7</v>
      </c>
      <c r="E156" s="52">
        <v>3</v>
      </c>
      <c r="F156" s="52">
        <v>3</v>
      </c>
      <c r="G156" s="52">
        <v>6</v>
      </c>
      <c r="H156" s="52">
        <v>5</v>
      </c>
      <c r="I156" s="52">
        <v>11</v>
      </c>
      <c r="J156" s="52">
        <v>9</v>
      </c>
      <c r="K156" s="52">
        <v>2</v>
      </c>
      <c r="L156" s="52">
        <v>5</v>
      </c>
      <c r="M156" s="222">
        <v>62</v>
      </c>
      <c r="N156" s="25"/>
    </row>
    <row r="157" spans="1:14" x14ac:dyDescent="0.25">
      <c r="A157" s="260"/>
      <c r="B157" s="4" t="s">
        <v>17</v>
      </c>
      <c r="C157" s="52">
        <f>C155+C156</f>
        <v>107</v>
      </c>
      <c r="D157" s="52">
        <f t="shared" ref="D157" si="158">D155+D156</f>
        <v>81</v>
      </c>
      <c r="E157" s="52">
        <f t="shared" ref="E157" si="159">E155+E156</f>
        <v>85</v>
      </c>
      <c r="F157" s="52">
        <f t="shared" ref="F157" si="160">F155+F156</f>
        <v>98</v>
      </c>
      <c r="G157" s="52">
        <f t="shared" ref="G157" si="161">G155+G156</f>
        <v>116</v>
      </c>
      <c r="H157" s="52">
        <f t="shared" ref="H157" si="162">H155+H156</f>
        <v>168</v>
      </c>
      <c r="I157" s="52">
        <f t="shared" ref="I157" si="163">I155+I156</f>
        <v>158</v>
      </c>
      <c r="J157" s="52">
        <f t="shared" ref="J157" si="164">J155+J156</f>
        <v>178</v>
      </c>
      <c r="K157" s="52">
        <f t="shared" ref="K157" si="165">K155+K156</f>
        <v>36</v>
      </c>
      <c r="L157" s="52">
        <f t="shared" ref="L157" si="166">L155+L156</f>
        <v>7</v>
      </c>
      <c r="M157" s="91">
        <f>M155+M156</f>
        <v>1034</v>
      </c>
      <c r="N157" s="25"/>
    </row>
    <row r="158" spans="1:14" ht="17.25" customHeight="1" x14ac:dyDescent="0.25">
      <c r="A158" s="257" t="s">
        <v>12</v>
      </c>
      <c r="B158" s="4" t="s">
        <v>6</v>
      </c>
      <c r="C158" s="52">
        <v>2</v>
      </c>
      <c r="D158" s="52">
        <v>0</v>
      </c>
      <c r="E158" s="52">
        <v>0</v>
      </c>
      <c r="F158" s="52">
        <v>0</v>
      </c>
      <c r="G158" s="52">
        <v>2</v>
      </c>
      <c r="H158" s="52">
        <v>0</v>
      </c>
      <c r="I158" s="52">
        <v>0</v>
      </c>
      <c r="J158" s="52">
        <v>4</v>
      </c>
      <c r="K158" s="52">
        <v>0</v>
      </c>
      <c r="L158" s="52">
        <v>0</v>
      </c>
      <c r="M158" s="222">
        <v>8</v>
      </c>
      <c r="N158" s="25"/>
    </row>
    <row r="159" spans="1:14" ht="17.25" customHeight="1" x14ac:dyDescent="0.25">
      <c r="A159" s="257"/>
      <c r="B159" s="4" t="s">
        <v>7</v>
      </c>
      <c r="C159" s="52">
        <v>0</v>
      </c>
      <c r="D159" s="52">
        <v>0</v>
      </c>
      <c r="E159" s="52">
        <v>0</v>
      </c>
      <c r="F159" s="52">
        <v>0</v>
      </c>
      <c r="G159" s="52">
        <v>0</v>
      </c>
      <c r="H159" s="52">
        <v>0</v>
      </c>
      <c r="I159" s="52">
        <v>0</v>
      </c>
      <c r="J159" s="52">
        <v>0</v>
      </c>
      <c r="K159" s="52">
        <v>0</v>
      </c>
      <c r="L159" s="52">
        <v>0</v>
      </c>
      <c r="M159" s="222">
        <v>0</v>
      </c>
      <c r="N159" s="90"/>
    </row>
    <row r="160" spans="1:14" ht="17.25" customHeight="1" x14ac:dyDescent="0.25">
      <c r="A160" s="257"/>
      <c r="B160" s="4" t="s">
        <v>17</v>
      </c>
      <c r="C160" s="52">
        <f>C158+C159</f>
        <v>2</v>
      </c>
      <c r="D160" s="52">
        <f t="shared" ref="D160" si="167">D158+D159</f>
        <v>0</v>
      </c>
      <c r="E160" s="52">
        <f t="shared" ref="E160" si="168">E158+E159</f>
        <v>0</v>
      </c>
      <c r="F160" s="52">
        <f t="shared" ref="F160" si="169">F158+F159</f>
        <v>0</v>
      </c>
      <c r="G160" s="52">
        <f t="shared" ref="G160" si="170">G158+G159</f>
        <v>2</v>
      </c>
      <c r="H160" s="52">
        <f t="shared" ref="H160" si="171">H158+H159</f>
        <v>0</v>
      </c>
      <c r="I160" s="52">
        <f t="shared" ref="I160" si="172">I158+I159</f>
        <v>0</v>
      </c>
      <c r="J160" s="52">
        <f t="shared" ref="J160" si="173">J158+J159</f>
        <v>4</v>
      </c>
      <c r="K160" s="52">
        <f t="shared" ref="K160" si="174">K158+K159</f>
        <v>0</v>
      </c>
      <c r="L160" s="52">
        <f t="shared" ref="L160" si="175">L158+L159</f>
        <v>0</v>
      </c>
      <c r="M160" s="91">
        <f>M158+M159</f>
        <v>8</v>
      </c>
      <c r="N160" s="90"/>
    </row>
    <row r="161" spans="1:16" ht="17.25" customHeight="1" x14ac:dyDescent="0.25">
      <c r="A161" s="257" t="s">
        <v>13</v>
      </c>
      <c r="B161" s="233" t="s">
        <v>6</v>
      </c>
      <c r="C161" s="91">
        <f>C137+C140+C143+C146+C149+C152+C155+C158</f>
        <v>248</v>
      </c>
      <c r="D161" s="91">
        <f t="shared" ref="D161:M161" si="176">D137+D140+D143+D146+D149+D152+D155+D158</f>
        <v>295</v>
      </c>
      <c r="E161" s="91">
        <f t="shared" si="176"/>
        <v>303</v>
      </c>
      <c r="F161" s="91">
        <f t="shared" si="176"/>
        <v>288</v>
      </c>
      <c r="G161" s="91">
        <f t="shared" si="176"/>
        <v>367</v>
      </c>
      <c r="H161" s="91">
        <f t="shared" si="176"/>
        <v>529</v>
      </c>
      <c r="I161" s="91">
        <f t="shared" si="176"/>
        <v>519</v>
      </c>
      <c r="J161" s="91">
        <f t="shared" si="176"/>
        <v>476</v>
      </c>
      <c r="K161" s="91">
        <f t="shared" si="176"/>
        <v>141</v>
      </c>
      <c r="L161" s="91">
        <f t="shared" si="176"/>
        <v>22</v>
      </c>
      <c r="M161" s="222">
        <f t="shared" si="176"/>
        <v>3188</v>
      </c>
      <c r="N161" s="90"/>
    </row>
    <row r="162" spans="1:16" ht="17.25" customHeight="1" x14ac:dyDescent="0.25">
      <c r="A162" s="257"/>
      <c r="B162" s="233" t="s">
        <v>7</v>
      </c>
      <c r="C162" s="91">
        <f>C138+C141+C144+C147+C150+C153+C156+C159</f>
        <v>39</v>
      </c>
      <c r="D162" s="91">
        <f t="shared" ref="D162:M162" si="177">D138+D141+D144+D147+D150+D153+D156+D159</f>
        <v>40</v>
      </c>
      <c r="E162" s="91">
        <f t="shared" si="177"/>
        <v>31</v>
      </c>
      <c r="F162" s="91">
        <f t="shared" si="177"/>
        <v>54</v>
      </c>
      <c r="G162" s="91">
        <f t="shared" si="177"/>
        <v>69</v>
      </c>
      <c r="H162" s="91">
        <f t="shared" si="177"/>
        <v>90</v>
      </c>
      <c r="I162" s="91">
        <f t="shared" si="177"/>
        <v>77</v>
      </c>
      <c r="J162" s="91">
        <f t="shared" si="177"/>
        <v>85</v>
      </c>
      <c r="K162" s="91">
        <f t="shared" si="177"/>
        <v>18</v>
      </c>
      <c r="L162" s="91">
        <f t="shared" si="177"/>
        <v>17</v>
      </c>
      <c r="M162" s="222">
        <f t="shared" si="177"/>
        <v>520</v>
      </c>
      <c r="N162" s="90"/>
    </row>
    <row r="163" spans="1:16" ht="17.25" customHeight="1" x14ac:dyDescent="0.25">
      <c r="A163" s="257"/>
      <c r="B163" s="233" t="s">
        <v>17</v>
      </c>
      <c r="C163" s="91">
        <f>C139+C142+C145+C148+C151+C154+C157+C160</f>
        <v>287</v>
      </c>
      <c r="D163" s="91">
        <f t="shared" ref="D163:M163" si="178">D139+D142+D145+D148+D151+D154+D157+D160</f>
        <v>335</v>
      </c>
      <c r="E163" s="91">
        <f t="shared" si="178"/>
        <v>334</v>
      </c>
      <c r="F163" s="91">
        <f t="shared" si="178"/>
        <v>342</v>
      </c>
      <c r="G163" s="91">
        <f t="shared" si="178"/>
        <v>436</v>
      </c>
      <c r="H163" s="91">
        <f t="shared" si="178"/>
        <v>619</v>
      </c>
      <c r="I163" s="91">
        <f t="shared" si="178"/>
        <v>596</v>
      </c>
      <c r="J163" s="91">
        <f t="shared" si="178"/>
        <v>561</v>
      </c>
      <c r="K163" s="91">
        <f t="shared" si="178"/>
        <v>159</v>
      </c>
      <c r="L163" s="91">
        <f t="shared" si="178"/>
        <v>39</v>
      </c>
      <c r="M163" s="222">
        <f t="shared" si="178"/>
        <v>3708</v>
      </c>
      <c r="N163" s="90"/>
    </row>
    <row r="164" spans="1:16" s="93" customFormat="1" x14ac:dyDescent="0.2">
      <c r="A164" s="89" t="s">
        <v>263</v>
      </c>
      <c r="B164" s="89"/>
      <c r="C164" s="89"/>
      <c r="D164" s="89"/>
      <c r="E164" s="89"/>
      <c r="F164" s="89"/>
      <c r="G164" s="2"/>
      <c r="H164" s="2"/>
      <c r="I164" s="2"/>
      <c r="J164" s="2"/>
      <c r="K164" s="2"/>
      <c r="L164" s="2"/>
      <c r="M164" s="2"/>
      <c r="N164" s="2"/>
      <c r="O164" s="96"/>
      <c r="P164" s="96"/>
    </row>
    <row r="165" spans="1:16" s="93" customFormat="1" ht="14.25" customHeight="1" x14ac:dyDescent="0.2">
      <c r="A165" s="262" t="s">
        <v>132</v>
      </c>
      <c r="B165" s="262"/>
      <c r="C165" s="262"/>
      <c r="D165" s="262"/>
      <c r="E165" s="262"/>
      <c r="F165" s="262"/>
      <c r="G165" s="2"/>
      <c r="H165" s="2"/>
      <c r="I165" s="2"/>
      <c r="J165" s="2"/>
      <c r="K165" s="2"/>
      <c r="L165" s="2"/>
      <c r="M165" s="2"/>
      <c r="N165" s="2"/>
      <c r="O165" s="96"/>
      <c r="P165" s="96"/>
    </row>
    <row r="166" spans="1:16" x14ac:dyDescent="0.25">
      <c r="A166" s="121"/>
      <c r="B166" s="6"/>
      <c r="C166" s="8"/>
      <c r="D166" s="8"/>
      <c r="E166" s="8"/>
      <c r="F166" s="8"/>
      <c r="G166" s="8"/>
      <c r="H166" s="8"/>
      <c r="I166" s="8"/>
      <c r="J166" s="8"/>
      <c r="K166" s="8"/>
      <c r="L166" s="8"/>
      <c r="M166" s="8"/>
    </row>
    <row r="168" spans="1:16" ht="15.75" customHeight="1" x14ac:dyDescent="0.25">
      <c r="A168" s="261" t="s">
        <v>134</v>
      </c>
      <c r="B168" s="261"/>
      <c r="C168" s="261"/>
      <c r="D168" s="261"/>
      <c r="E168" s="261"/>
      <c r="F168" s="261"/>
      <c r="G168" s="261"/>
      <c r="H168" s="261"/>
      <c r="I168" s="261"/>
      <c r="J168" s="261"/>
      <c r="K168" s="261"/>
      <c r="L168" s="261"/>
      <c r="M168" s="261"/>
    </row>
    <row r="169" spans="1:16" ht="48" customHeight="1" x14ac:dyDescent="0.25">
      <c r="A169" s="198" t="s">
        <v>90</v>
      </c>
      <c r="B169" s="3" t="s">
        <v>10</v>
      </c>
      <c r="C169" s="3" t="s">
        <v>15</v>
      </c>
      <c r="D169" s="3" t="s">
        <v>91</v>
      </c>
      <c r="E169" s="3" t="s">
        <v>92</v>
      </c>
      <c r="F169" s="3" t="s">
        <v>93</v>
      </c>
      <c r="G169" s="3" t="s">
        <v>94</v>
      </c>
      <c r="H169" s="3" t="s">
        <v>95</v>
      </c>
      <c r="I169" s="3" t="s">
        <v>96</v>
      </c>
      <c r="J169" s="3" t="s">
        <v>97</v>
      </c>
      <c r="K169" s="3" t="s">
        <v>98</v>
      </c>
      <c r="L169" s="3" t="s">
        <v>99</v>
      </c>
      <c r="M169" s="3" t="s">
        <v>13</v>
      </c>
    </row>
    <row r="170" spans="1:16" x14ac:dyDescent="0.25">
      <c r="A170" s="258" t="s">
        <v>16</v>
      </c>
      <c r="B170" s="4" t="s">
        <v>6</v>
      </c>
      <c r="C170" s="52">
        <v>70</v>
      </c>
      <c r="D170" s="52">
        <v>185</v>
      </c>
      <c r="E170" s="52">
        <v>218</v>
      </c>
      <c r="F170" s="52">
        <v>305</v>
      </c>
      <c r="G170" s="52">
        <v>459</v>
      </c>
      <c r="H170" s="52">
        <v>578</v>
      </c>
      <c r="I170" s="52">
        <v>645</v>
      </c>
      <c r="J170" s="52">
        <v>652</v>
      </c>
      <c r="K170" s="52">
        <v>214</v>
      </c>
      <c r="L170" s="52">
        <v>19</v>
      </c>
      <c r="M170" s="222">
        <v>3345</v>
      </c>
      <c r="N170" s="95"/>
    </row>
    <row r="171" spans="1:16" ht="15" customHeight="1" x14ac:dyDescent="0.25">
      <c r="A171" s="259"/>
      <c r="B171" s="4" t="s">
        <v>7</v>
      </c>
      <c r="C171" s="52">
        <v>23</v>
      </c>
      <c r="D171" s="52">
        <v>31</v>
      </c>
      <c r="E171" s="52">
        <v>51</v>
      </c>
      <c r="F171" s="52">
        <v>31</v>
      </c>
      <c r="G171" s="52">
        <v>68</v>
      </c>
      <c r="H171" s="52">
        <v>116</v>
      </c>
      <c r="I171" s="52">
        <v>111</v>
      </c>
      <c r="J171" s="52">
        <v>74</v>
      </c>
      <c r="K171" s="52">
        <v>32</v>
      </c>
      <c r="L171" s="52">
        <v>9</v>
      </c>
      <c r="M171" s="222">
        <v>546</v>
      </c>
      <c r="N171" s="95"/>
    </row>
    <row r="172" spans="1:16" x14ac:dyDescent="0.25">
      <c r="A172" s="260"/>
      <c r="B172" s="4" t="s">
        <v>17</v>
      </c>
      <c r="C172" s="52">
        <f>C170+C171</f>
        <v>93</v>
      </c>
      <c r="D172" s="52">
        <f t="shared" ref="D172" si="179">D170+D171</f>
        <v>216</v>
      </c>
      <c r="E172" s="52">
        <f t="shared" ref="E172" si="180">E170+E171</f>
        <v>269</v>
      </c>
      <c r="F172" s="52">
        <f t="shared" ref="F172" si="181">F170+F171</f>
        <v>336</v>
      </c>
      <c r="G172" s="52">
        <f t="shared" ref="G172" si="182">G170+G171</f>
        <v>527</v>
      </c>
      <c r="H172" s="52">
        <f t="shared" ref="H172" si="183">H170+H171</f>
        <v>694</v>
      </c>
      <c r="I172" s="52">
        <f t="shared" ref="I172" si="184">I170+I171</f>
        <v>756</v>
      </c>
      <c r="J172" s="52">
        <f t="shared" ref="J172" si="185">J170+J171</f>
        <v>726</v>
      </c>
      <c r="K172" s="52">
        <f t="shared" ref="K172" si="186">K170+K171</f>
        <v>246</v>
      </c>
      <c r="L172" s="52">
        <f t="shared" ref="L172" si="187">L170+L171</f>
        <v>28</v>
      </c>
      <c r="M172" s="91">
        <f>M170+M171</f>
        <v>3891</v>
      </c>
      <c r="N172" s="95"/>
    </row>
    <row r="173" spans="1:16" x14ac:dyDescent="0.25">
      <c r="A173" s="258" t="s">
        <v>18</v>
      </c>
      <c r="B173" s="4" t="s">
        <v>6</v>
      </c>
      <c r="C173" s="52">
        <v>277</v>
      </c>
      <c r="D173" s="52">
        <v>250</v>
      </c>
      <c r="E173" s="52">
        <v>319</v>
      </c>
      <c r="F173" s="52">
        <v>464</v>
      </c>
      <c r="G173" s="52">
        <v>557</v>
      </c>
      <c r="H173" s="52">
        <v>937</v>
      </c>
      <c r="I173" s="52">
        <v>1318</v>
      </c>
      <c r="J173" s="52">
        <v>1324</v>
      </c>
      <c r="K173" s="52">
        <v>454</v>
      </c>
      <c r="L173" s="52">
        <v>39</v>
      </c>
      <c r="M173" s="222">
        <v>5939</v>
      </c>
      <c r="N173" s="95"/>
    </row>
    <row r="174" spans="1:16" ht="15" customHeight="1" x14ac:dyDescent="0.25">
      <c r="A174" s="259"/>
      <c r="B174" s="4" t="s">
        <v>7</v>
      </c>
      <c r="C174" s="52">
        <v>119</v>
      </c>
      <c r="D174" s="52">
        <v>163</v>
      </c>
      <c r="E174" s="52">
        <v>163</v>
      </c>
      <c r="F174" s="52">
        <v>189</v>
      </c>
      <c r="G174" s="52">
        <v>237</v>
      </c>
      <c r="H174" s="52">
        <v>395</v>
      </c>
      <c r="I174" s="52">
        <v>436</v>
      </c>
      <c r="J174" s="52">
        <v>448</v>
      </c>
      <c r="K174" s="52">
        <v>105</v>
      </c>
      <c r="L174" s="52">
        <v>7</v>
      </c>
      <c r="M174" s="222">
        <v>2262</v>
      </c>
      <c r="N174" s="95"/>
    </row>
    <row r="175" spans="1:16" x14ac:dyDescent="0.25">
      <c r="A175" s="260"/>
      <c r="B175" s="4" t="s">
        <v>17</v>
      </c>
      <c r="C175" s="52">
        <f>C173+C174</f>
        <v>396</v>
      </c>
      <c r="D175" s="52">
        <f t="shared" ref="D175" si="188">D173+D174</f>
        <v>413</v>
      </c>
      <c r="E175" s="52">
        <f t="shared" ref="E175" si="189">E173+E174</f>
        <v>482</v>
      </c>
      <c r="F175" s="52">
        <f t="shared" ref="F175" si="190">F173+F174</f>
        <v>653</v>
      </c>
      <c r="G175" s="52">
        <f t="shared" ref="G175" si="191">G173+G174</f>
        <v>794</v>
      </c>
      <c r="H175" s="52">
        <f t="shared" ref="H175" si="192">H173+H174</f>
        <v>1332</v>
      </c>
      <c r="I175" s="52">
        <f t="shared" ref="I175" si="193">I173+I174</f>
        <v>1754</v>
      </c>
      <c r="J175" s="52">
        <f t="shared" ref="J175" si="194">J173+J174</f>
        <v>1772</v>
      </c>
      <c r="K175" s="52">
        <f t="shared" ref="K175" si="195">K173+K174</f>
        <v>559</v>
      </c>
      <c r="L175" s="52">
        <f t="shared" ref="L175" si="196">L173+L174</f>
        <v>46</v>
      </c>
      <c r="M175" s="91">
        <f>M173+M174</f>
        <v>8201</v>
      </c>
      <c r="N175" s="95"/>
    </row>
    <row r="176" spans="1:16" x14ac:dyDescent="0.25">
      <c r="A176" s="258" t="s">
        <v>19</v>
      </c>
      <c r="B176" s="4" t="s">
        <v>6</v>
      </c>
      <c r="C176" s="52">
        <v>0</v>
      </c>
      <c r="D176" s="52">
        <v>0</v>
      </c>
      <c r="E176" s="52">
        <v>5</v>
      </c>
      <c r="F176" s="52">
        <v>5</v>
      </c>
      <c r="G176" s="52">
        <v>8</v>
      </c>
      <c r="H176" s="52">
        <v>15</v>
      </c>
      <c r="I176" s="52">
        <v>8</v>
      </c>
      <c r="J176" s="52">
        <v>13</v>
      </c>
      <c r="K176" s="52">
        <v>3</v>
      </c>
      <c r="L176" s="52">
        <v>4</v>
      </c>
      <c r="M176" s="222">
        <v>61</v>
      </c>
      <c r="N176" s="95"/>
    </row>
    <row r="177" spans="1:14" ht="15.75" customHeight="1" x14ac:dyDescent="0.25">
      <c r="A177" s="259"/>
      <c r="B177" s="4" t="s">
        <v>7</v>
      </c>
      <c r="C177" s="52">
        <v>0</v>
      </c>
      <c r="D177" s="52">
        <v>2</v>
      </c>
      <c r="E177" s="52">
        <v>0</v>
      </c>
      <c r="F177" s="52">
        <v>2</v>
      </c>
      <c r="G177" s="52">
        <v>2</v>
      </c>
      <c r="H177" s="52">
        <v>2</v>
      </c>
      <c r="I177" s="52">
        <v>2</v>
      </c>
      <c r="J177" s="52">
        <v>4</v>
      </c>
      <c r="K177" s="52">
        <v>0</v>
      </c>
      <c r="L177" s="52">
        <v>0</v>
      </c>
      <c r="M177" s="222">
        <v>14</v>
      </c>
      <c r="N177" s="95"/>
    </row>
    <row r="178" spans="1:14" x14ac:dyDescent="0.25">
      <c r="A178" s="260"/>
      <c r="B178" s="4" t="s">
        <v>17</v>
      </c>
      <c r="C178" s="52">
        <f>C176+C177</f>
        <v>0</v>
      </c>
      <c r="D178" s="52">
        <f t="shared" ref="D178" si="197">D176+D177</f>
        <v>2</v>
      </c>
      <c r="E178" s="52">
        <f t="shared" ref="E178" si="198">E176+E177</f>
        <v>5</v>
      </c>
      <c r="F178" s="52">
        <f t="shared" ref="F178" si="199">F176+F177</f>
        <v>7</v>
      </c>
      <c r="G178" s="52">
        <f t="shared" ref="G178" si="200">G176+G177</f>
        <v>10</v>
      </c>
      <c r="H178" s="52">
        <f t="shared" ref="H178" si="201">H176+H177</f>
        <v>17</v>
      </c>
      <c r="I178" s="52">
        <f t="shared" ref="I178" si="202">I176+I177</f>
        <v>10</v>
      </c>
      <c r="J178" s="52">
        <f t="shared" ref="J178" si="203">J176+J177</f>
        <v>17</v>
      </c>
      <c r="K178" s="52">
        <f t="shared" ref="K178" si="204">K176+K177</f>
        <v>3</v>
      </c>
      <c r="L178" s="52">
        <f t="shared" ref="L178" si="205">L176+L177</f>
        <v>4</v>
      </c>
      <c r="M178" s="91">
        <f>M176+M177</f>
        <v>75</v>
      </c>
      <c r="N178" s="95"/>
    </row>
    <row r="179" spans="1:14" x14ac:dyDescent="0.25">
      <c r="A179" s="258" t="s">
        <v>100</v>
      </c>
      <c r="B179" s="4" t="s">
        <v>6</v>
      </c>
      <c r="C179" s="52">
        <v>132</v>
      </c>
      <c r="D179" s="52">
        <v>159</v>
      </c>
      <c r="E179" s="52">
        <v>152</v>
      </c>
      <c r="F179" s="52">
        <v>157</v>
      </c>
      <c r="G179" s="52">
        <v>207</v>
      </c>
      <c r="H179" s="52">
        <v>264</v>
      </c>
      <c r="I179" s="52">
        <v>285</v>
      </c>
      <c r="J179" s="52">
        <v>283</v>
      </c>
      <c r="K179" s="52">
        <v>66</v>
      </c>
      <c r="L179" s="52">
        <v>10</v>
      </c>
      <c r="M179" s="222">
        <v>1715</v>
      </c>
      <c r="N179" s="95"/>
    </row>
    <row r="180" spans="1:14" x14ac:dyDescent="0.25">
      <c r="A180" s="259"/>
      <c r="B180" s="4" t="s">
        <v>7</v>
      </c>
      <c r="C180" s="52">
        <v>16</v>
      </c>
      <c r="D180" s="52">
        <v>33</v>
      </c>
      <c r="E180" s="52">
        <v>22</v>
      </c>
      <c r="F180" s="52">
        <v>21</v>
      </c>
      <c r="G180" s="52">
        <v>24</v>
      </c>
      <c r="H180" s="52">
        <v>29</v>
      </c>
      <c r="I180" s="52">
        <v>40</v>
      </c>
      <c r="J180" s="52">
        <v>15</v>
      </c>
      <c r="K180" s="52">
        <v>18</v>
      </c>
      <c r="L180" s="52">
        <v>3</v>
      </c>
      <c r="M180" s="222">
        <v>221</v>
      </c>
      <c r="N180" s="95"/>
    </row>
    <row r="181" spans="1:14" ht="15" customHeight="1" x14ac:dyDescent="0.25">
      <c r="A181" s="260"/>
      <c r="B181" s="4" t="s">
        <v>17</v>
      </c>
      <c r="C181" s="52">
        <f>C179+C180</f>
        <v>148</v>
      </c>
      <c r="D181" s="52">
        <f t="shared" ref="D181" si="206">D179+D180</f>
        <v>192</v>
      </c>
      <c r="E181" s="52">
        <f t="shared" ref="E181" si="207">E179+E180</f>
        <v>174</v>
      </c>
      <c r="F181" s="52">
        <f t="shared" ref="F181" si="208">F179+F180</f>
        <v>178</v>
      </c>
      <c r="G181" s="52">
        <f t="shared" ref="G181" si="209">G179+G180</f>
        <v>231</v>
      </c>
      <c r="H181" s="52">
        <f t="shared" ref="H181" si="210">H179+H180</f>
        <v>293</v>
      </c>
      <c r="I181" s="52">
        <f t="shared" ref="I181" si="211">I179+I180</f>
        <v>325</v>
      </c>
      <c r="J181" s="52">
        <f t="shared" ref="J181" si="212">J179+J180</f>
        <v>298</v>
      </c>
      <c r="K181" s="52">
        <f t="shared" ref="K181" si="213">K179+K180</f>
        <v>84</v>
      </c>
      <c r="L181" s="52">
        <f t="shared" ref="L181" si="214">L179+L180</f>
        <v>13</v>
      </c>
      <c r="M181" s="91">
        <f>M179+M180</f>
        <v>1936</v>
      </c>
      <c r="N181" s="95"/>
    </row>
    <row r="182" spans="1:14" x14ac:dyDescent="0.25">
      <c r="A182" s="258" t="s">
        <v>21</v>
      </c>
      <c r="B182" s="4" t="s">
        <v>6</v>
      </c>
      <c r="C182" s="52">
        <v>0</v>
      </c>
      <c r="D182" s="52">
        <v>2</v>
      </c>
      <c r="E182" s="52">
        <v>0</v>
      </c>
      <c r="F182" s="52">
        <v>0</v>
      </c>
      <c r="G182" s="52">
        <v>3</v>
      </c>
      <c r="H182" s="52">
        <v>3</v>
      </c>
      <c r="I182" s="52">
        <v>6</v>
      </c>
      <c r="J182" s="52">
        <v>4</v>
      </c>
      <c r="K182" s="52">
        <v>6</v>
      </c>
      <c r="L182" s="52">
        <v>3</v>
      </c>
      <c r="M182" s="222">
        <v>27</v>
      </c>
      <c r="N182" s="95"/>
    </row>
    <row r="183" spans="1:14" x14ac:dyDescent="0.25">
      <c r="A183" s="259"/>
      <c r="B183" s="4" t="s">
        <v>7</v>
      </c>
      <c r="C183" s="52">
        <v>0</v>
      </c>
      <c r="D183" s="52">
        <v>0</v>
      </c>
      <c r="E183" s="52">
        <v>0</v>
      </c>
      <c r="F183" s="52">
        <v>1</v>
      </c>
      <c r="G183" s="52">
        <v>0</v>
      </c>
      <c r="H183" s="52">
        <v>0</v>
      </c>
      <c r="I183" s="52">
        <v>6</v>
      </c>
      <c r="J183" s="52">
        <v>1</v>
      </c>
      <c r="K183" s="52">
        <v>6</v>
      </c>
      <c r="L183" s="52">
        <v>3</v>
      </c>
      <c r="M183" s="222">
        <v>17</v>
      </c>
      <c r="N183" s="95"/>
    </row>
    <row r="184" spans="1:14" x14ac:dyDescent="0.25">
      <c r="A184" s="260"/>
      <c r="B184" s="4" t="s">
        <v>17</v>
      </c>
      <c r="C184" s="52">
        <f>C182+C183</f>
        <v>0</v>
      </c>
      <c r="D184" s="52">
        <f t="shared" ref="D184" si="215">D182+D183</f>
        <v>2</v>
      </c>
      <c r="E184" s="52">
        <f t="shared" ref="E184" si="216">E182+E183</f>
        <v>0</v>
      </c>
      <c r="F184" s="52">
        <f t="shared" ref="F184" si="217">F182+F183</f>
        <v>1</v>
      </c>
      <c r="G184" s="52">
        <f t="shared" ref="G184" si="218">G182+G183</f>
        <v>3</v>
      </c>
      <c r="H184" s="52">
        <f t="shared" ref="H184" si="219">H182+H183</f>
        <v>3</v>
      </c>
      <c r="I184" s="52">
        <f t="shared" ref="I184" si="220">I182+I183</f>
        <v>12</v>
      </c>
      <c r="J184" s="52">
        <f t="shared" ref="J184" si="221">J182+J183</f>
        <v>5</v>
      </c>
      <c r="K184" s="52">
        <f t="shared" ref="K184" si="222">K182+K183</f>
        <v>12</v>
      </c>
      <c r="L184" s="52">
        <f t="shared" ref="L184" si="223">L182+L183</f>
        <v>6</v>
      </c>
      <c r="M184" s="91">
        <f>M182+M183</f>
        <v>44</v>
      </c>
      <c r="N184" s="95"/>
    </row>
    <row r="185" spans="1:14" x14ac:dyDescent="0.25">
      <c r="A185" s="258" t="s">
        <v>103</v>
      </c>
      <c r="B185" s="4" t="s">
        <v>6</v>
      </c>
      <c r="C185" s="52">
        <v>87</v>
      </c>
      <c r="D185" s="52">
        <v>97</v>
      </c>
      <c r="E185" s="52">
        <v>82</v>
      </c>
      <c r="F185" s="52">
        <v>109</v>
      </c>
      <c r="G185" s="52">
        <v>149</v>
      </c>
      <c r="H185" s="52">
        <v>215</v>
      </c>
      <c r="I185" s="52">
        <v>273</v>
      </c>
      <c r="J185" s="52">
        <v>202</v>
      </c>
      <c r="K185" s="52">
        <v>73</v>
      </c>
      <c r="L185" s="52">
        <v>9</v>
      </c>
      <c r="M185" s="222">
        <v>1296</v>
      </c>
      <c r="N185" s="95"/>
    </row>
    <row r="186" spans="1:14" x14ac:dyDescent="0.25">
      <c r="A186" s="259"/>
      <c r="B186" s="4" t="s">
        <v>7</v>
      </c>
      <c r="C186" s="52">
        <v>27</v>
      </c>
      <c r="D186" s="52">
        <v>11</v>
      </c>
      <c r="E186" s="52">
        <v>11</v>
      </c>
      <c r="F186" s="52">
        <v>16</v>
      </c>
      <c r="G186" s="52">
        <v>8</v>
      </c>
      <c r="H186" s="52">
        <v>18</v>
      </c>
      <c r="I186" s="52">
        <v>21</v>
      </c>
      <c r="J186" s="52">
        <v>21</v>
      </c>
      <c r="K186" s="52">
        <v>0</v>
      </c>
      <c r="L186" s="52">
        <v>1</v>
      </c>
      <c r="M186" s="222">
        <v>134</v>
      </c>
      <c r="N186" s="95"/>
    </row>
    <row r="187" spans="1:14" x14ac:dyDescent="0.25">
      <c r="A187" s="260"/>
      <c r="B187" s="4" t="s">
        <v>17</v>
      </c>
      <c r="C187" s="52">
        <f>C185+C186</f>
        <v>114</v>
      </c>
      <c r="D187" s="52">
        <f t="shared" ref="D187" si="224">D185+D186</f>
        <v>108</v>
      </c>
      <c r="E187" s="52">
        <f t="shared" ref="E187" si="225">E185+E186</f>
        <v>93</v>
      </c>
      <c r="F187" s="52">
        <f t="shared" ref="F187" si="226">F185+F186</f>
        <v>125</v>
      </c>
      <c r="G187" s="52">
        <f t="shared" ref="G187" si="227">G185+G186</f>
        <v>157</v>
      </c>
      <c r="H187" s="52">
        <f t="shared" ref="H187" si="228">H185+H186</f>
        <v>233</v>
      </c>
      <c r="I187" s="52">
        <f t="shared" ref="I187" si="229">I185+I186</f>
        <v>294</v>
      </c>
      <c r="J187" s="52">
        <f t="shared" ref="J187" si="230">J185+J186</f>
        <v>223</v>
      </c>
      <c r="K187" s="52">
        <f t="shared" ref="K187" si="231">K185+K186</f>
        <v>73</v>
      </c>
      <c r="L187" s="52">
        <f t="shared" ref="L187" si="232">L185+L186</f>
        <v>10</v>
      </c>
      <c r="M187" s="91">
        <f>M185+M186</f>
        <v>1430</v>
      </c>
      <c r="N187" s="95"/>
    </row>
    <row r="188" spans="1:14" ht="15" customHeight="1" x14ac:dyDescent="0.25">
      <c r="A188" s="258" t="s">
        <v>102</v>
      </c>
      <c r="B188" s="4" t="s">
        <v>6</v>
      </c>
      <c r="C188" s="52">
        <v>205</v>
      </c>
      <c r="D188" s="52">
        <v>184</v>
      </c>
      <c r="E188" s="52">
        <v>172</v>
      </c>
      <c r="F188" s="52">
        <v>187</v>
      </c>
      <c r="G188" s="52">
        <v>224</v>
      </c>
      <c r="H188" s="52">
        <v>330</v>
      </c>
      <c r="I188" s="52">
        <v>425</v>
      </c>
      <c r="J188" s="52">
        <v>400</v>
      </c>
      <c r="K188" s="52">
        <v>151</v>
      </c>
      <c r="L188" s="52">
        <v>3</v>
      </c>
      <c r="M188" s="222">
        <v>2281</v>
      </c>
      <c r="N188" s="95"/>
    </row>
    <row r="189" spans="1:14" x14ac:dyDescent="0.25">
      <c r="A189" s="259"/>
      <c r="B189" s="4" t="s">
        <v>7</v>
      </c>
      <c r="C189" s="52">
        <v>35</v>
      </c>
      <c r="D189" s="52">
        <v>16</v>
      </c>
      <c r="E189" s="52">
        <v>23</v>
      </c>
      <c r="F189" s="52">
        <v>13</v>
      </c>
      <c r="G189" s="52">
        <v>14</v>
      </c>
      <c r="H189" s="52">
        <v>33</v>
      </c>
      <c r="I189" s="52">
        <v>22</v>
      </c>
      <c r="J189" s="52">
        <v>32</v>
      </c>
      <c r="K189" s="52">
        <v>9</v>
      </c>
      <c r="L189" s="52">
        <v>0</v>
      </c>
      <c r="M189" s="222">
        <v>197</v>
      </c>
      <c r="N189" s="95"/>
    </row>
    <row r="190" spans="1:14" ht="15" customHeight="1" x14ac:dyDescent="0.25">
      <c r="A190" s="260"/>
      <c r="B190" s="4" t="s">
        <v>17</v>
      </c>
      <c r="C190" s="52">
        <f>C188+C189</f>
        <v>240</v>
      </c>
      <c r="D190" s="52">
        <f t="shared" ref="D190" si="233">D188+D189</f>
        <v>200</v>
      </c>
      <c r="E190" s="52">
        <f t="shared" ref="E190" si="234">E188+E189</f>
        <v>195</v>
      </c>
      <c r="F190" s="52">
        <f t="shared" ref="F190" si="235">F188+F189</f>
        <v>200</v>
      </c>
      <c r="G190" s="52">
        <f t="shared" ref="G190" si="236">G188+G189</f>
        <v>238</v>
      </c>
      <c r="H190" s="52">
        <f t="shared" ref="H190" si="237">H188+H189</f>
        <v>363</v>
      </c>
      <c r="I190" s="52">
        <f t="shared" ref="I190" si="238">I188+I189</f>
        <v>447</v>
      </c>
      <c r="J190" s="52">
        <f t="shared" ref="J190" si="239">J188+J189</f>
        <v>432</v>
      </c>
      <c r="K190" s="52">
        <f t="shared" ref="K190" si="240">K188+K189</f>
        <v>160</v>
      </c>
      <c r="L190" s="52">
        <f t="shared" ref="L190" si="241">L188+L189</f>
        <v>3</v>
      </c>
      <c r="M190" s="91">
        <f>M188+M189</f>
        <v>2478</v>
      </c>
      <c r="N190" s="95"/>
    </row>
    <row r="191" spans="1:14" ht="15" customHeight="1" x14ac:dyDescent="0.25">
      <c r="A191" s="257" t="s">
        <v>12</v>
      </c>
      <c r="B191" s="4" t="s">
        <v>6</v>
      </c>
      <c r="C191" s="52">
        <v>1</v>
      </c>
      <c r="D191" s="52">
        <v>0</v>
      </c>
      <c r="E191" s="52">
        <v>5</v>
      </c>
      <c r="F191" s="52">
        <v>6</v>
      </c>
      <c r="G191" s="52">
        <v>0</v>
      </c>
      <c r="H191" s="52">
        <v>2</v>
      </c>
      <c r="I191" s="52">
        <v>6</v>
      </c>
      <c r="J191" s="52">
        <v>8</v>
      </c>
      <c r="K191" s="52">
        <v>2</v>
      </c>
      <c r="L191" s="52">
        <v>0</v>
      </c>
      <c r="M191" s="222">
        <v>30</v>
      </c>
      <c r="N191" s="95"/>
    </row>
    <row r="192" spans="1:14" x14ac:dyDescent="0.25">
      <c r="A192" s="257"/>
      <c r="B192" s="4" t="s">
        <v>7</v>
      </c>
      <c r="C192" s="52">
        <v>0</v>
      </c>
      <c r="D192" s="52">
        <v>0</v>
      </c>
      <c r="E192" s="52">
        <v>0</v>
      </c>
      <c r="F192" s="52">
        <v>0</v>
      </c>
      <c r="G192" s="52">
        <v>0</v>
      </c>
      <c r="H192" s="52">
        <v>0</v>
      </c>
      <c r="I192" s="52">
        <v>2</v>
      </c>
      <c r="J192" s="52">
        <v>3</v>
      </c>
      <c r="K192" s="52">
        <v>0</v>
      </c>
      <c r="L192" s="52">
        <v>2</v>
      </c>
      <c r="M192" s="222">
        <v>7</v>
      </c>
      <c r="N192" s="95"/>
    </row>
    <row r="193" spans="1:14" x14ac:dyDescent="0.25">
      <c r="A193" s="257"/>
      <c r="B193" s="4" t="s">
        <v>17</v>
      </c>
      <c r="C193" s="52">
        <f>C191+C192</f>
        <v>1</v>
      </c>
      <c r="D193" s="52">
        <f t="shared" ref="D193" si="242">D191+D192</f>
        <v>0</v>
      </c>
      <c r="E193" s="52">
        <f t="shared" ref="E193" si="243">E191+E192</f>
        <v>5</v>
      </c>
      <c r="F193" s="52">
        <f t="shared" ref="F193" si="244">F191+F192</f>
        <v>6</v>
      </c>
      <c r="G193" s="52">
        <f t="shared" ref="G193" si="245">G191+G192</f>
        <v>0</v>
      </c>
      <c r="H193" s="52">
        <f t="shared" ref="H193" si="246">H191+H192</f>
        <v>2</v>
      </c>
      <c r="I193" s="52">
        <f t="shared" ref="I193" si="247">I191+I192</f>
        <v>8</v>
      </c>
      <c r="J193" s="52">
        <f t="shared" ref="J193" si="248">J191+J192</f>
        <v>11</v>
      </c>
      <c r="K193" s="52">
        <f t="shared" ref="K193" si="249">K191+K192</f>
        <v>2</v>
      </c>
      <c r="L193" s="52">
        <f t="shared" ref="L193" si="250">L191+L192</f>
        <v>2</v>
      </c>
      <c r="M193" s="91">
        <f>M191+M192</f>
        <v>37</v>
      </c>
      <c r="N193" s="95"/>
    </row>
    <row r="194" spans="1:14" x14ac:dyDescent="0.25">
      <c r="A194" s="257" t="s">
        <v>13</v>
      </c>
      <c r="B194" s="233" t="s">
        <v>6</v>
      </c>
      <c r="C194" s="91">
        <f>C170+C173+C176+C179+C182+C185+C188+C191</f>
        <v>772</v>
      </c>
      <c r="D194" s="91">
        <f t="shared" ref="D194:M194" si="251">D170+D173+D176+D179+D182+D185+D188+D191</f>
        <v>877</v>
      </c>
      <c r="E194" s="91">
        <f t="shared" si="251"/>
        <v>953</v>
      </c>
      <c r="F194" s="91">
        <f t="shared" si="251"/>
        <v>1233</v>
      </c>
      <c r="G194" s="91">
        <f t="shared" si="251"/>
        <v>1607</v>
      </c>
      <c r="H194" s="91">
        <f t="shared" si="251"/>
        <v>2344</v>
      </c>
      <c r="I194" s="91">
        <f t="shared" si="251"/>
        <v>2966</v>
      </c>
      <c r="J194" s="91">
        <f t="shared" si="251"/>
        <v>2886</v>
      </c>
      <c r="K194" s="91">
        <f t="shared" si="251"/>
        <v>969</v>
      </c>
      <c r="L194" s="91">
        <f t="shared" si="251"/>
        <v>87</v>
      </c>
      <c r="M194" s="222">
        <f t="shared" si="251"/>
        <v>14694</v>
      </c>
      <c r="N194" s="95"/>
    </row>
    <row r="195" spans="1:14" x14ac:dyDescent="0.25">
      <c r="A195" s="257"/>
      <c r="B195" s="233" t="s">
        <v>7</v>
      </c>
      <c r="C195" s="91">
        <f>C171+C174+C177+C180+C183+C186+C189+C192</f>
        <v>220</v>
      </c>
      <c r="D195" s="91">
        <f t="shared" ref="D195:M195" si="252">D171+D174+D177+D180+D183+D186+D189+D192</f>
        <v>256</v>
      </c>
      <c r="E195" s="91">
        <f t="shared" si="252"/>
        <v>270</v>
      </c>
      <c r="F195" s="91">
        <f t="shared" si="252"/>
        <v>273</v>
      </c>
      <c r="G195" s="91">
        <f t="shared" si="252"/>
        <v>353</v>
      </c>
      <c r="H195" s="91">
        <f t="shared" si="252"/>
        <v>593</v>
      </c>
      <c r="I195" s="91">
        <f t="shared" si="252"/>
        <v>640</v>
      </c>
      <c r="J195" s="91">
        <f t="shared" si="252"/>
        <v>598</v>
      </c>
      <c r="K195" s="91">
        <f t="shared" si="252"/>
        <v>170</v>
      </c>
      <c r="L195" s="91">
        <f t="shared" si="252"/>
        <v>25</v>
      </c>
      <c r="M195" s="222">
        <f t="shared" si="252"/>
        <v>3398</v>
      </c>
      <c r="N195" s="95"/>
    </row>
    <row r="196" spans="1:14" x14ac:dyDescent="0.25">
      <c r="A196" s="257"/>
      <c r="B196" s="233" t="s">
        <v>17</v>
      </c>
      <c r="C196" s="91">
        <f>C172+C175+C178+C181+C184+C187+C190+C193</f>
        <v>992</v>
      </c>
      <c r="D196" s="91">
        <f t="shared" ref="D196:M196" si="253">D172+D175+D178+D181+D184+D187+D190+D193</f>
        <v>1133</v>
      </c>
      <c r="E196" s="91">
        <f t="shared" si="253"/>
        <v>1223</v>
      </c>
      <c r="F196" s="91">
        <f t="shared" si="253"/>
        <v>1506</v>
      </c>
      <c r="G196" s="91">
        <f t="shared" si="253"/>
        <v>1960</v>
      </c>
      <c r="H196" s="91">
        <f t="shared" si="253"/>
        <v>2937</v>
      </c>
      <c r="I196" s="91">
        <f t="shared" si="253"/>
        <v>3606</v>
      </c>
      <c r="J196" s="91">
        <f t="shared" si="253"/>
        <v>3484</v>
      </c>
      <c r="K196" s="91">
        <f t="shared" si="253"/>
        <v>1139</v>
      </c>
      <c r="L196" s="91">
        <f t="shared" si="253"/>
        <v>112</v>
      </c>
      <c r="M196" s="222">
        <f t="shared" si="253"/>
        <v>18092</v>
      </c>
      <c r="N196" s="95"/>
    </row>
    <row r="197" spans="1:14" x14ac:dyDescent="0.25">
      <c r="A197" s="89" t="s">
        <v>264</v>
      </c>
      <c r="B197" s="89"/>
      <c r="C197" s="89"/>
      <c r="D197" s="89"/>
      <c r="E197" s="89"/>
      <c r="F197" s="89"/>
      <c r="G197" s="11"/>
      <c r="H197" s="11"/>
      <c r="I197" s="11"/>
      <c r="J197" s="11"/>
      <c r="K197" s="11"/>
      <c r="L197" s="11"/>
      <c r="M197" s="11"/>
    </row>
    <row r="198" spans="1:14" x14ac:dyDescent="0.25">
      <c r="A198" s="262" t="s">
        <v>132</v>
      </c>
      <c r="B198" s="262"/>
      <c r="C198" s="262"/>
      <c r="D198" s="262"/>
      <c r="E198" s="262"/>
      <c r="F198" s="262"/>
      <c r="G198" s="11"/>
      <c r="H198" s="11"/>
      <c r="I198" s="11"/>
      <c r="J198" s="11"/>
      <c r="K198" s="11"/>
      <c r="L198" s="11"/>
      <c r="M198" s="11"/>
    </row>
    <row r="199" spans="1:14" ht="14.25" customHeight="1" x14ac:dyDescent="0.25">
      <c r="A199" s="122"/>
      <c r="B199" s="10"/>
      <c r="C199" s="13"/>
      <c r="D199" s="13"/>
      <c r="E199" s="13"/>
      <c r="F199" s="13"/>
      <c r="G199" s="13"/>
      <c r="H199" s="13"/>
      <c r="I199" s="13"/>
      <c r="J199" s="13"/>
      <c r="K199" s="13"/>
      <c r="L199" s="13"/>
      <c r="M199" s="13"/>
    </row>
    <row r="201" spans="1:14" x14ac:dyDescent="0.25">
      <c r="A201" s="261" t="s">
        <v>82</v>
      </c>
      <c r="B201" s="261"/>
      <c r="C201" s="261"/>
      <c r="D201" s="261"/>
      <c r="E201" s="261"/>
      <c r="F201" s="261"/>
      <c r="G201" s="261"/>
      <c r="H201" s="261"/>
      <c r="I201" s="261"/>
      <c r="J201" s="261"/>
      <c r="K201" s="261"/>
      <c r="L201" s="261"/>
      <c r="M201" s="261"/>
    </row>
    <row r="202" spans="1:14" ht="36.75" customHeight="1" x14ac:dyDescent="0.25">
      <c r="A202" s="198" t="s">
        <v>90</v>
      </c>
      <c r="B202" s="3" t="s">
        <v>10</v>
      </c>
      <c r="C202" s="3" t="s">
        <v>15</v>
      </c>
      <c r="D202" s="3" t="s">
        <v>91</v>
      </c>
      <c r="E202" s="3" t="s">
        <v>92</v>
      </c>
      <c r="F202" s="3" t="s">
        <v>93</v>
      </c>
      <c r="G202" s="3" t="s">
        <v>94</v>
      </c>
      <c r="H202" s="3" t="s">
        <v>95</v>
      </c>
      <c r="I202" s="3" t="s">
        <v>96</v>
      </c>
      <c r="J202" s="3" t="s">
        <v>97</v>
      </c>
      <c r="K202" s="3" t="s">
        <v>98</v>
      </c>
      <c r="L202" s="3" t="s">
        <v>99</v>
      </c>
      <c r="M202" s="3" t="s">
        <v>13</v>
      </c>
    </row>
    <row r="203" spans="1:14" ht="15" customHeight="1" x14ac:dyDescent="0.25">
      <c r="A203" s="258" t="s">
        <v>16</v>
      </c>
      <c r="B203" s="4" t="s">
        <v>6</v>
      </c>
      <c r="C203" s="52">
        <v>48</v>
      </c>
      <c r="D203" s="52">
        <v>95</v>
      </c>
      <c r="E203" s="52">
        <v>130</v>
      </c>
      <c r="F203" s="52">
        <v>151</v>
      </c>
      <c r="G203" s="52">
        <v>205</v>
      </c>
      <c r="H203" s="52">
        <v>280</v>
      </c>
      <c r="I203" s="52">
        <v>297</v>
      </c>
      <c r="J203" s="52">
        <v>262</v>
      </c>
      <c r="K203" s="52">
        <v>86</v>
      </c>
      <c r="L203" s="52">
        <v>5</v>
      </c>
      <c r="M203" s="222">
        <v>1559</v>
      </c>
      <c r="N203" s="90"/>
    </row>
    <row r="204" spans="1:14" x14ac:dyDescent="0.25">
      <c r="A204" s="259"/>
      <c r="B204" s="4" t="s">
        <v>7</v>
      </c>
      <c r="C204" s="52">
        <v>12</v>
      </c>
      <c r="D204" s="52">
        <v>16</v>
      </c>
      <c r="E204" s="52">
        <v>25</v>
      </c>
      <c r="F204" s="52">
        <v>32</v>
      </c>
      <c r="G204" s="52">
        <v>40</v>
      </c>
      <c r="H204" s="52">
        <v>42</v>
      </c>
      <c r="I204" s="52">
        <v>62</v>
      </c>
      <c r="J204" s="52">
        <v>39</v>
      </c>
      <c r="K204" s="52">
        <v>22</v>
      </c>
      <c r="L204" s="52">
        <v>0</v>
      </c>
      <c r="M204" s="222">
        <v>290</v>
      </c>
      <c r="N204" s="90"/>
    </row>
    <row r="205" spans="1:14" x14ac:dyDescent="0.25">
      <c r="A205" s="260"/>
      <c r="B205" s="4" t="s">
        <v>17</v>
      </c>
      <c r="C205" s="52">
        <f>C203+C204</f>
        <v>60</v>
      </c>
      <c r="D205" s="52">
        <f t="shared" ref="D205" si="254">D203+D204</f>
        <v>111</v>
      </c>
      <c r="E205" s="52">
        <f t="shared" ref="E205" si="255">E203+E204</f>
        <v>155</v>
      </c>
      <c r="F205" s="52">
        <f t="shared" ref="F205" si="256">F203+F204</f>
        <v>183</v>
      </c>
      <c r="G205" s="52">
        <f t="shared" ref="G205" si="257">G203+G204</f>
        <v>245</v>
      </c>
      <c r="H205" s="52">
        <f t="shared" ref="H205" si="258">H203+H204</f>
        <v>322</v>
      </c>
      <c r="I205" s="52">
        <f t="shared" ref="I205" si="259">I203+I204</f>
        <v>359</v>
      </c>
      <c r="J205" s="52">
        <f t="shared" ref="J205" si="260">J203+J204</f>
        <v>301</v>
      </c>
      <c r="K205" s="52">
        <f t="shared" ref="K205" si="261">K203+K204</f>
        <v>108</v>
      </c>
      <c r="L205" s="52">
        <f t="shared" ref="L205" si="262">L203+L204</f>
        <v>5</v>
      </c>
      <c r="M205" s="91">
        <f>M203+M204</f>
        <v>1849</v>
      </c>
      <c r="N205" s="90"/>
    </row>
    <row r="206" spans="1:14" ht="15.75" customHeight="1" x14ac:dyDescent="0.25">
      <c r="A206" s="258" t="s">
        <v>18</v>
      </c>
      <c r="B206" s="4" t="s">
        <v>6</v>
      </c>
      <c r="C206" s="52">
        <v>105</v>
      </c>
      <c r="D206" s="52">
        <v>95</v>
      </c>
      <c r="E206" s="52">
        <v>117</v>
      </c>
      <c r="F206" s="52">
        <v>123</v>
      </c>
      <c r="G206" s="52">
        <v>149</v>
      </c>
      <c r="H206" s="52">
        <v>228</v>
      </c>
      <c r="I206" s="52">
        <v>237</v>
      </c>
      <c r="J206" s="52">
        <v>207</v>
      </c>
      <c r="K206" s="52">
        <v>49</v>
      </c>
      <c r="L206" s="52">
        <v>1</v>
      </c>
      <c r="M206" s="222">
        <v>1311</v>
      </c>
      <c r="N206" s="90"/>
    </row>
    <row r="207" spans="1:14" x14ac:dyDescent="0.25">
      <c r="A207" s="259"/>
      <c r="B207" s="4" t="s">
        <v>7</v>
      </c>
      <c r="C207" s="52">
        <v>56</v>
      </c>
      <c r="D207" s="52">
        <v>51</v>
      </c>
      <c r="E207" s="52">
        <v>72</v>
      </c>
      <c r="F207" s="52">
        <v>93</v>
      </c>
      <c r="G207" s="52">
        <v>111</v>
      </c>
      <c r="H207" s="52">
        <v>156</v>
      </c>
      <c r="I207" s="52">
        <v>185</v>
      </c>
      <c r="J207" s="52">
        <v>177</v>
      </c>
      <c r="K207" s="52">
        <v>27</v>
      </c>
      <c r="L207" s="52">
        <v>3</v>
      </c>
      <c r="M207" s="222">
        <v>931</v>
      </c>
      <c r="N207" s="90"/>
    </row>
    <row r="208" spans="1:14" x14ac:dyDescent="0.25">
      <c r="A208" s="260"/>
      <c r="B208" s="4" t="s">
        <v>17</v>
      </c>
      <c r="C208" s="52">
        <f>C206+C207</f>
        <v>161</v>
      </c>
      <c r="D208" s="52">
        <f t="shared" ref="D208" si="263">D206+D207</f>
        <v>146</v>
      </c>
      <c r="E208" s="52">
        <f t="shared" ref="E208" si="264">E206+E207</f>
        <v>189</v>
      </c>
      <c r="F208" s="52">
        <f t="shared" ref="F208" si="265">F206+F207</f>
        <v>216</v>
      </c>
      <c r="G208" s="52">
        <f t="shared" ref="G208" si="266">G206+G207</f>
        <v>260</v>
      </c>
      <c r="H208" s="52">
        <f t="shared" ref="H208" si="267">H206+H207</f>
        <v>384</v>
      </c>
      <c r="I208" s="52">
        <f t="shared" ref="I208" si="268">I206+I207</f>
        <v>422</v>
      </c>
      <c r="J208" s="52">
        <f t="shared" ref="J208" si="269">J206+J207</f>
        <v>384</v>
      </c>
      <c r="K208" s="52">
        <f t="shared" ref="K208" si="270">K206+K207</f>
        <v>76</v>
      </c>
      <c r="L208" s="52">
        <f t="shared" ref="L208" si="271">L206+L207</f>
        <v>4</v>
      </c>
      <c r="M208" s="91">
        <f>M206+M207</f>
        <v>2242</v>
      </c>
      <c r="N208" s="90"/>
    </row>
    <row r="209" spans="1:14" ht="15" customHeight="1" x14ac:dyDescent="0.25">
      <c r="A209" s="258" t="s">
        <v>19</v>
      </c>
      <c r="B209" s="4" t="s">
        <v>6</v>
      </c>
      <c r="C209" s="52">
        <v>13</v>
      </c>
      <c r="D209" s="52">
        <v>13</v>
      </c>
      <c r="E209" s="52">
        <v>35</v>
      </c>
      <c r="F209" s="52">
        <v>75</v>
      </c>
      <c r="G209" s="52">
        <v>129</v>
      </c>
      <c r="H209" s="52">
        <v>141</v>
      </c>
      <c r="I209" s="52">
        <v>153</v>
      </c>
      <c r="J209" s="52">
        <v>159</v>
      </c>
      <c r="K209" s="52">
        <v>19</v>
      </c>
      <c r="L209" s="52">
        <v>0</v>
      </c>
      <c r="M209" s="222">
        <v>737</v>
      </c>
      <c r="N209" s="90"/>
    </row>
    <row r="210" spans="1:14" x14ac:dyDescent="0.25">
      <c r="A210" s="259"/>
      <c r="B210" s="4" t="s">
        <v>7</v>
      </c>
      <c r="C210" s="52">
        <v>3</v>
      </c>
      <c r="D210" s="52">
        <v>3</v>
      </c>
      <c r="E210" s="52">
        <v>6</v>
      </c>
      <c r="F210" s="52">
        <v>11</v>
      </c>
      <c r="G210" s="52">
        <v>19</v>
      </c>
      <c r="H210" s="52">
        <v>28</v>
      </c>
      <c r="I210" s="52">
        <v>19</v>
      </c>
      <c r="J210" s="52">
        <v>24</v>
      </c>
      <c r="K210" s="52">
        <v>4</v>
      </c>
      <c r="L210" s="52">
        <v>0</v>
      </c>
      <c r="M210" s="222">
        <v>117</v>
      </c>
      <c r="N210" s="90"/>
    </row>
    <row r="211" spans="1:14" x14ac:dyDescent="0.25">
      <c r="A211" s="260"/>
      <c r="B211" s="4" t="s">
        <v>17</v>
      </c>
      <c r="C211" s="52">
        <f>C209+C210</f>
        <v>16</v>
      </c>
      <c r="D211" s="52">
        <f t="shared" ref="D211" si="272">D209+D210</f>
        <v>16</v>
      </c>
      <c r="E211" s="52">
        <f t="shared" ref="E211" si="273">E209+E210</f>
        <v>41</v>
      </c>
      <c r="F211" s="52">
        <f t="shared" ref="F211" si="274">F209+F210</f>
        <v>86</v>
      </c>
      <c r="G211" s="52">
        <f t="shared" ref="G211" si="275">G209+G210</f>
        <v>148</v>
      </c>
      <c r="H211" s="52">
        <f t="shared" ref="H211" si="276">H209+H210</f>
        <v>169</v>
      </c>
      <c r="I211" s="52">
        <f t="shared" ref="I211" si="277">I209+I210</f>
        <v>172</v>
      </c>
      <c r="J211" s="52">
        <f t="shared" ref="J211" si="278">J209+J210</f>
        <v>183</v>
      </c>
      <c r="K211" s="52">
        <f t="shared" ref="K211" si="279">K209+K210</f>
        <v>23</v>
      </c>
      <c r="L211" s="52">
        <f t="shared" ref="L211" si="280">L209+L210</f>
        <v>0</v>
      </c>
      <c r="M211" s="91">
        <f>M209+M210</f>
        <v>854</v>
      </c>
      <c r="N211" s="90"/>
    </row>
    <row r="212" spans="1:14" ht="15" customHeight="1" x14ac:dyDescent="0.25">
      <c r="A212" s="258" t="s">
        <v>100</v>
      </c>
      <c r="B212" s="4" t="s">
        <v>6</v>
      </c>
      <c r="C212" s="52">
        <v>43</v>
      </c>
      <c r="D212" s="52">
        <v>90</v>
      </c>
      <c r="E212" s="52">
        <v>121</v>
      </c>
      <c r="F212" s="52">
        <v>114</v>
      </c>
      <c r="G212" s="52">
        <v>157</v>
      </c>
      <c r="H212" s="52">
        <v>187</v>
      </c>
      <c r="I212" s="52">
        <v>178</v>
      </c>
      <c r="J212" s="52">
        <v>116</v>
      </c>
      <c r="K212" s="52">
        <v>30</v>
      </c>
      <c r="L212" s="52">
        <v>1</v>
      </c>
      <c r="M212" s="222">
        <v>1037</v>
      </c>
      <c r="N212" s="90"/>
    </row>
    <row r="213" spans="1:14" x14ac:dyDescent="0.25">
      <c r="A213" s="259"/>
      <c r="B213" s="4" t="s">
        <v>7</v>
      </c>
      <c r="C213" s="52">
        <v>10</v>
      </c>
      <c r="D213" s="52">
        <v>15</v>
      </c>
      <c r="E213" s="52">
        <v>8</v>
      </c>
      <c r="F213" s="52">
        <v>18</v>
      </c>
      <c r="G213" s="52">
        <v>15</v>
      </c>
      <c r="H213" s="52">
        <v>16</v>
      </c>
      <c r="I213" s="52">
        <v>24</v>
      </c>
      <c r="J213" s="52">
        <v>21</v>
      </c>
      <c r="K213" s="52">
        <v>2</v>
      </c>
      <c r="L213" s="52">
        <v>0</v>
      </c>
      <c r="M213" s="222">
        <v>129</v>
      </c>
      <c r="N213" s="90"/>
    </row>
    <row r="214" spans="1:14" x14ac:dyDescent="0.25">
      <c r="A214" s="260"/>
      <c r="B214" s="4" t="s">
        <v>17</v>
      </c>
      <c r="C214" s="52">
        <f>C212+C213</f>
        <v>53</v>
      </c>
      <c r="D214" s="52">
        <f t="shared" ref="D214" si="281">D212+D213</f>
        <v>105</v>
      </c>
      <c r="E214" s="52">
        <f t="shared" ref="E214" si="282">E212+E213</f>
        <v>129</v>
      </c>
      <c r="F214" s="52">
        <f t="shared" ref="F214" si="283">F212+F213</f>
        <v>132</v>
      </c>
      <c r="G214" s="52">
        <f t="shared" ref="G214" si="284">G212+G213</f>
        <v>172</v>
      </c>
      <c r="H214" s="52">
        <f t="shared" ref="H214" si="285">H212+H213</f>
        <v>203</v>
      </c>
      <c r="I214" s="52">
        <f t="shared" ref="I214" si="286">I212+I213</f>
        <v>202</v>
      </c>
      <c r="J214" s="52">
        <f t="shared" ref="J214" si="287">J212+J213</f>
        <v>137</v>
      </c>
      <c r="K214" s="52">
        <f t="shared" ref="K214" si="288">K212+K213</f>
        <v>32</v>
      </c>
      <c r="L214" s="52">
        <f t="shared" ref="L214" si="289">L212+L213</f>
        <v>1</v>
      </c>
      <c r="M214" s="91">
        <f>M212+M213</f>
        <v>1166</v>
      </c>
      <c r="N214" s="90"/>
    </row>
    <row r="215" spans="1:14" x14ac:dyDescent="0.25">
      <c r="A215" s="258" t="s">
        <v>21</v>
      </c>
      <c r="B215" s="4" t="s">
        <v>6</v>
      </c>
      <c r="C215" s="52">
        <v>8</v>
      </c>
      <c r="D215" s="52">
        <v>24</v>
      </c>
      <c r="E215" s="52">
        <v>56</v>
      </c>
      <c r="F215" s="52">
        <v>46</v>
      </c>
      <c r="G215" s="52">
        <v>59</v>
      </c>
      <c r="H215" s="52">
        <v>81</v>
      </c>
      <c r="I215" s="52">
        <v>87</v>
      </c>
      <c r="J215" s="52">
        <v>132</v>
      </c>
      <c r="K215" s="52">
        <v>52</v>
      </c>
      <c r="L215" s="52">
        <v>6</v>
      </c>
      <c r="M215" s="222">
        <v>551</v>
      </c>
      <c r="N215" s="90"/>
    </row>
    <row r="216" spans="1:14" x14ac:dyDescent="0.25">
      <c r="A216" s="259"/>
      <c r="B216" s="4" t="s">
        <v>7</v>
      </c>
      <c r="C216" s="52">
        <v>0</v>
      </c>
      <c r="D216" s="52">
        <v>7</v>
      </c>
      <c r="E216" s="52">
        <v>16</v>
      </c>
      <c r="F216" s="52">
        <v>19</v>
      </c>
      <c r="G216" s="52">
        <v>38</v>
      </c>
      <c r="H216" s="52">
        <v>45</v>
      </c>
      <c r="I216" s="52">
        <v>54</v>
      </c>
      <c r="J216" s="52">
        <v>62</v>
      </c>
      <c r="K216" s="52">
        <v>83</v>
      </c>
      <c r="L216" s="52">
        <v>38</v>
      </c>
      <c r="M216" s="222">
        <v>362</v>
      </c>
      <c r="N216" s="90"/>
    </row>
    <row r="217" spans="1:14" x14ac:dyDescent="0.25">
      <c r="A217" s="260"/>
      <c r="B217" s="4" t="s">
        <v>17</v>
      </c>
      <c r="C217" s="52">
        <f>C215+C216</f>
        <v>8</v>
      </c>
      <c r="D217" s="52">
        <f t="shared" ref="D217" si="290">D215+D216</f>
        <v>31</v>
      </c>
      <c r="E217" s="52">
        <f t="shared" ref="E217" si="291">E215+E216</f>
        <v>72</v>
      </c>
      <c r="F217" s="52">
        <f t="shared" ref="F217" si="292">F215+F216</f>
        <v>65</v>
      </c>
      <c r="G217" s="52">
        <f t="shared" ref="G217" si="293">G215+G216</f>
        <v>97</v>
      </c>
      <c r="H217" s="52">
        <f t="shared" ref="H217" si="294">H215+H216</f>
        <v>126</v>
      </c>
      <c r="I217" s="52">
        <f t="shared" ref="I217" si="295">I215+I216</f>
        <v>141</v>
      </c>
      <c r="J217" s="52">
        <f t="shared" ref="J217" si="296">J215+J216</f>
        <v>194</v>
      </c>
      <c r="K217" s="52">
        <f t="shared" ref="K217" si="297">K215+K216</f>
        <v>135</v>
      </c>
      <c r="L217" s="52">
        <f t="shared" ref="L217" si="298">L215+L216</f>
        <v>44</v>
      </c>
      <c r="M217" s="91">
        <f>M215+M216</f>
        <v>913</v>
      </c>
      <c r="N217" s="90"/>
    </row>
    <row r="218" spans="1:14" ht="15" customHeight="1" x14ac:dyDescent="0.25">
      <c r="A218" s="258" t="s">
        <v>103</v>
      </c>
      <c r="B218" s="4" t="s">
        <v>6</v>
      </c>
      <c r="C218" s="52">
        <v>2333</v>
      </c>
      <c r="D218" s="52">
        <v>3026</v>
      </c>
      <c r="E218" s="52">
        <v>2969</v>
      </c>
      <c r="F218" s="52">
        <v>2927</v>
      </c>
      <c r="G218" s="52">
        <v>2798</v>
      </c>
      <c r="H218" s="52">
        <v>3118</v>
      </c>
      <c r="I218" s="52">
        <v>2776</v>
      </c>
      <c r="J218" s="52">
        <v>1890</v>
      </c>
      <c r="K218" s="52">
        <v>319</v>
      </c>
      <c r="L218" s="52">
        <v>21</v>
      </c>
      <c r="M218" s="222">
        <v>22177</v>
      </c>
      <c r="N218" s="90"/>
    </row>
    <row r="219" spans="1:14" x14ac:dyDescent="0.25">
      <c r="A219" s="259"/>
      <c r="B219" s="4" t="s">
        <v>7</v>
      </c>
      <c r="C219" s="52">
        <v>216</v>
      </c>
      <c r="D219" s="52">
        <v>268</v>
      </c>
      <c r="E219" s="52">
        <v>287</v>
      </c>
      <c r="F219" s="52">
        <v>300</v>
      </c>
      <c r="G219" s="52">
        <v>252</v>
      </c>
      <c r="H219" s="52">
        <v>320</v>
      </c>
      <c r="I219" s="52">
        <v>357</v>
      </c>
      <c r="J219" s="52">
        <v>242</v>
      </c>
      <c r="K219" s="52">
        <v>69</v>
      </c>
      <c r="L219" s="52">
        <v>12</v>
      </c>
      <c r="M219" s="222">
        <v>2323</v>
      </c>
      <c r="N219" s="90"/>
    </row>
    <row r="220" spans="1:14" x14ac:dyDescent="0.25">
      <c r="A220" s="260"/>
      <c r="B220" s="4" t="s">
        <v>17</v>
      </c>
      <c r="C220" s="52">
        <f>C218+C219</f>
        <v>2549</v>
      </c>
      <c r="D220" s="52">
        <f t="shared" ref="D220" si="299">D218+D219</f>
        <v>3294</v>
      </c>
      <c r="E220" s="52">
        <f t="shared" ref="E220" si="300">E218+E219</f>
        <v>3256</v>
      </c>
      <c r="F220" s="52">
        <f t="shared" ref="F220" si="301">F218+F219</f>
        <v>3227</v>
      </c>
      <c r="G220" s="52">
        <f t="shared" ref="G220" si="302">G218+G219</f>
        <v>3050</v>
      </c>
      <c r="H220" s="52">
        <f t="shared" ref="H220" si="303">H218+H219</f>
        <v>3438</v>
      </c>
      <c r="I220" s="52">
        <f t="shared" ref="I220" si="304">I218+I219</f>
        <v>3133</v>
      </c>
      <c r="J220" s="52">
        <f t="shared" ref="J220" si="305">J218+J219</f>
        <v>2132</v>
      </c>
      <c r="K220" s="52">
        <f t="shared" ref="K220" si="306">K218+K219</f>
        <v>388</v>
      </c>
      <c r="L220" s="52">
        <f t="shared" ref="L220" si="307">L218+L219</f>
        <v>33</v>
      </c>
      <c r="M220" s="91">
        <f>M218+M219</f>
        <v>24500</v>
      </c>
      <c r="N220" s="90"/>
    </row>
    <row r="221" spans="1:14" ht="15" customHeight="1" x14ac:dyDescent="0.25">
      <c r="A221" s="258" t="s">
        <v>102</v>
      </c>
      <c r="B221" s="4" t="s">
        <v>6</v>
      </c>
      <c r="C221" s="52">
        <v>764</v>
      </c>
      <c r="D221" s="52">
        <v>594</v>
      </c>
      <c r="E221" s="52">
        <v>648</v>
      </c>
      <c r="F221" s="52">
        <v>509</v>
      </c>
      <c r="G221" s="52">
        <v>574</v>
      </c>
      <c r="H221" s="52">
        <v>756</v>
      </c>
      <c r="I221" s="52">
        <v>797</v>
      </c>
      <c r="J221" s="52">
        <v>646</v>
      </c>
      <c r="K221" s="52">
        <v>139</v>
      </c>
      <c r="L221" s="52">
        <v>10</v>
      </c>
      <c r="M221" s="222">
        <v>5437</v>
      </c>
      <c r="N221" s="90"/>
    </row>
    <row r="222" spans="1:14" x14ac:dyDescent="0.25">
      <c r="A222" s="259"/>
      <c r="B222" s="4" t="s">
        <v>7</v>
      </c>
      <c r="C222" s="52">
        <v>66</v>
      </c>
      <c r="D222" s="52">
        <v>61</v>
      </c>
      <c r="E222" s="52">
        <v>43</v>
      </c>
      <c r="F222" s="52">
        <v>46</v>
      </c>
      <c r="G222" s="52">
        <v>31</v>
      </c>
      <c r="H222" s="52">
        <v>80</v>
      </c>
      <c r="I222" s="52">
        <v>88</v>
      </c>
      <c r="J222" s="52">
        <v>52</v>
      </c>
      <c r="K222" s="52">
        <v>14</v>
      </c>
      <c r="L222" s="52">
        <v>4</v>
      </c>
      <c r="M222" s="222">
        <v>485</v>
      </c>
      <c r="N222" s="90"/>
    </row>
    <row r="223" spans="1:14" x14ac:dyDescent="0.25">
      <c r="A223" s="260"/>
      <c r="B223" s="4" t="s">
        <v>17</v>
      </c>
      <c r="C223" s="52">
        <f>C221+C222</f>
        <v>830</v>
      </c>
      <c r="D223" s="52">
        <f t="shared" ref="D223" si="308">D221+D222</f>
        <v>655</v>
      </c>
      <c r="E223" s="52">
        <f t="shared" ref="E223" si="309">E221+E222</f>
        <v>691</v>
      </c>
      <c r="F223" s="52">
        <f t="shared" ref="F223" si="310">F221+F222</f>
        <v>555</v>
      </c>
      <c r="G223" s="52">
        <f t="shared" ref="G223" si="311">G221+G222</f>
        <v>605</v>
      </c>
      <c r="H223" s="52">
        <f t="shared" ref="H223" si="312">H221+H222</f>
        <v>836</v>
      </c>
      <c r="I223" s="52">
        <f t="shared" ref="I223" si="313">I221+I222</f>
        <v>885</v>
      </c>
      <c r="J223" s="52">
        <f t="shared" ref="J223" si="314">J221+J222</f>
        <v>698</v>
      </c>
      <c r="K223" s="52">
        <f t="shared" ref="K223" si="315">K221+K222</f>
        <v>153</v>
      </c>
      <c r="L223" s="52">
        <f t="shared" ref="L223" si="316">L221+L222</f>
        <v>14</v>
      </c>
      <c r="M223" s="91">
        <f>M221+M222</f>
        <v>5922</v>
      </c>
      <c r="N223" s="90"/>
    </row>
    <row r="224" spans="1:14" x14ac:dyDescent="0.25">
      <c r="A224" s="257" t="s">
        <v>12</v>
      </c>
      <c r="B224" s="4" t="s">
        <v>6</v>
      </c>
      <c r="C224" s="52">
        <v>4</v>
      </c>
      <c r="D224" s="52">
        <v>1</v>
      </c>
      <c r="E224" s="52">
        <v>7</v>
      </c>
      <c r="F224" s="52">
        <v>0</v>
      </c>
      <c r="G224" s="52">
        <v>0</v>
      </c>
      <c r="H224" s="52">
        <v>6</v>
      </c>
      <c r="I224" s="52">
        <v>6</v>
      </c>
      <c r="J224" s="52">
        <v>5</v>
      </c>
      <c r="K224" s="52">
        <v>0</v>
      </c>
      <c r="L224" s="52">
        <v>0</v>
      </c>
      <c r="M224" s="222">
        <v>29</v>
      </c>
      <c r="N224" s="90"/>
    </row>
    <row r="225" spans="1:14" x14ac:dyDescent="0.25">
      <c r="A225" s="257"/>
      <c r="B225" s="4" t="s">
        <v>7</v>
      </c>
      <c r="C225" s="52">
        <v>0</v>
      </c>
      <c r="D225" s="52">
        <v>0</v>
      </c>
      <c r="E225" s="52">
        <v>0</v>
      </c>
      <c r="F225" s="52">
        <v>0</v>
      </c>
      <c r="G225" s="52">
        <v>2</v>
      </c>
      <c r="H225" s="52">
        <v>0</v>
      </c>
      <c r="I225" s="52">
        <v>0</v>
      </c>
      <c r="J225" s="52">
        <v>1</v>
      </c>
      <c r="K225" s="52">
        <v>0</v>
      </c>
      <c r="L225" s="52">
        <v>0</v>
      </c>
      <c r="M225" s="222">
        <v>3</v>
      </c>
      <c r="N225" s="90"/>
    </row>
    <row r="226" spans="1:14" x14ac:dyDescent="0.25">
      <c r="A226" s="257"/>
      <c r="B226" s="4" t="s">
        <v>17</v>
      </c>
      <c r="C226" s="52">
        <f>C224+C225</f>
        <v>4</v>
      </c>
      <c r="D226" s="52">
        <f t="shared" ref="D226" si="317">D224+D225</f>
        <v>1</v>
      </c>
      <c r="E226" s="52">
        <f t="shared" ref="E226" si="318">E224+E225</f>
        <v>7</v>
      </c>
      <c r="F226" s="52">
        <f t="shared" ref="F226" si="319">F224+F225</f>
        <v>0</v>
      </c>
      <c r="G226" s="52">
        <f t="shared" ref="G226" si="320">G224+G225</f>
        <v>2</v>
      </c>
      <c r="H226" s="52">
        <f t="shared" ref="H226" si="321">H224+H225</f>
        <v>6</v>
      </c>
      <c r="I226" s="52">
        <f t="shared" ref="I226" si="322">I224+I225</f>
        <v>6</v>
      </c>
      <c r="J226" s="52">
        <f t="shared" ref="J226" si="323">J224+J225</f>
        <v>6</v>
      </c>
      <c r="K226" s="52">
        <f t="shared" ref="K226" si="324">K224+K225</f>
        <v>0</v>
      </c>
      <c r="L226" s="52">
        <f t="shared" ref="L226" si="325">L224+L225</f>
        <v>0</v>
      </c>
      <c r="M226" s="91">
        <f>M224+M225</f>
        <v>32</v>
      </c>
      <c r="N226" s="90"/>
    </row>
    <row r="227" spans="1:14" x14ac:dyDescent="0.25">
      <c r="A227" s="257" t="s">
        <v>13</v>
      </c>
      <c r="B227" s="233" t="s">
        <v>6</v>
      </c>
      <c r="C227" s="91">
        <f>C203+C206+C209+C212+C215+C218+C221+C224</f>
        <v>3318</v>
      </c>
      <c r="D227" s="91">
        <f t="shared" ref="D227:M227" si="326">D203+D206+D209+D212+D215+D218+D221+D224</f>
        <v>3938</v>
      </c>
      <c r="E227" s="91">
        <f t="shared" si="326"/>
        <v>4083</v>
      </c>
      <c r="F227" s="91">
        <f t="shared" si="326"/>
        <v>3945</v>
      </c>
      <c r="G227" s="91">
        <f t="shared" si="326"/>
        <v>4071</v>
      </c>
      <c r="H227" s="91">
        <f t="shared" si="326"/>
        <v>4797</v>
      </c>
      <c r="I227" s="91">
        <f t="shared" si="326"/>
        <v>4531</v>
      </c>
      <c r="J227" s="91">
        <f t="shared" si="326"/>
        <v>3417</v>
      </c>
      <c r="K227" s="91">
        <f t="shared" si="326"/>
        <v>694</v>
      </c>
      <c r="L227" s="91">
        <f t="shared" si="326"/>
        <v>44</v>
      </c>
      <c r="M227" s="222">
        <f t="shared" si="326"/>
        <v>32838</v>
      </c>
      <c r="N227" s="90"/>
    </row>
    <row r="228" spans="1:14" x14ac:dyDescent="0.25">
      <c r="A228" s="257"/>
      <c r="B228" s="233" t="s">
        <v>7</v>
      </c>
      <c r="C228" s="91">
        <f>C204+C207+C210+C213+C216+C219+C222+C225</f>
        <v>363</v>
      </c>
      <c r="D228" s="91">
        <f t="shared" ref="D228:M228" si="327">D204+D207+D210+D213+D216+D219+D222+D225</f>
        <v>421</v>
      </c>
      <c r="E228" s="91">
        <f t="shared" si="327"/>
        <v>457</v>
      </c>
      <c r="F228" s="91">
        <f t="shared" si="327"/>
        <v>519</v>
      </c>
      <c r="G228" s="91">
        <f t="shared" si="327"/>
        <v>508</v>
      </c>
      <c r="H228" s="91">
        <f t="shared" si="327"/>
        <v>687</v>
      </c>
      <c r="I228" s="91">
        <f t="shared" si="327"/>
        <v>789</v>
      </c>
      <c r="J228" s="91">
        <f t="shared" si="327"/>
        <v>618</v>
      </c>
      <c r="K228" s="91">
        <f t="shared" si="327"/>
        <v>221</v>
      </c>
      <c r="L228" s="91">
        <f t="shared" si="327"/>
        <v>57</v>
      </c>
      <c r="M228" s="222">
        <f t="shared" si="327"/>
        <v>4640</v>
      </c>
      <c r="N228" s="90"/>
    </row>
    <row r="229" spans="1:14" ht="15" customHeight="1" x14ac:dyDescent="0.25">
      <c r="A229" s="257"/>
      <c r="B229" s="233" t="s">
        <v>17</v>
      </c>
      <c r="C229" s="91">
        <f>C205+C208+C211+C214+C217+C220+C223+C226</f>
        <v>3681</v>
      </c>
      <c r="D229" s="91">
        <f t="shared" ref="D229:M229" si="328">D205+D208+D211+D214+D217+D220+D223+D226</f>
        <v>4359</v>
      </c>
      <c r="E229" s="91">
        <f t="shared" si="328"/>
        <v>4540</v>
      </c>
      <c r="F229" s="91">
        <f t="shared" si="328"/>
        <v>4464</v>
      </c>
      <c r="G229" s="91">
        <f t="shared" si="328"/>
        <v>4579</v>
      </c>
      <c r="H229" s="91">
        <f t="shared" si="328"/>
        <v>5484</v>
      </c>
      <c r="I229" s="91">
        <f t="shared" si="328"/>
        <v>5320</v>
      </c>
      <c r="J229" s="91">
        <f t="shared" si="328"/>
        <v>4035</v>
      </c>
      <c r="K229" s="91">
        <f t="shared" si="328"/>
        <v>915</v>
      </c>
      <c r="L229" s="91">
        <f t="shared" si="328"/>
        <v>101</v>
      </c>
      <c r="M229" s="222">
        <f t="shared" si="328"/>
        <v>37478</v>
      </c>
      <c r="N229" s="90"/>
    </row>
    <row r="230" spans="1:14" x14ac:dyDescent="0.25">
      <c r="A230" s="89" t="s">
        <v>265</v>
      </c>
      <c r="B230" s="89"/>
      <c r="C230" s="89"/>
      <c r="D230" s="89"/>
      <c r="E230" s="89"/>
      <c r="F230" s="89"/>
    </row>
    <row r="231" spans="1:14" x14ac:dyDescent="0.25">
      <c r="A231" s="262" t="s">
        <v>132</v>
      </c>
      <c r="B231" s="262"/>
      <c r="C231" s="262"/>
      <c r="D231" s="262"/>
      <c r="E231" s="262"/>
      <c r="F231" s="262"/>
    </row>
    <row r="232" spans="1:14" x14ac:dyDescent="0.25">
      <c r="A232" s="121"/>
      <c r="B232" s="6"/>
      <c r="C232" s="8"/>
      <c r="D232" s="8"/>
      <c r="E232" s="8"/>
      <c r="F232" s="8"/>
      <c r="G232" s="8"/>
      <c r="H232" s="8"/>
      <c r="I232" s="8"/>
      <c r="J232" s="8"/>
      <c r="K232" s="8"/>
      <c r="L232" s="8"/>
      <c r="M232" s="8"/>
    </row>
    <row r="233" spans="1:14" ht="30" customHeight="1" x14ac:dyDescent="0.25"/>
  </sheetData>
  <mergeCells count="77">
    <mergeCell ref="A173:A175"/>
    <mergeCell ref="A176:A178"/>
    <mergeCell ref="A179:A181"/>
    <mergeCell ref="A201:M201"/>
    <mergeCell ref="A206:A208"/>
    <mergeCell ref="A104:A106"/>
    <mergeCell ref="A135:M135"/>
    <mergeCell ref="A132:F132"/>
    <mergeCell ref="A122:A124"/>
    <mergeCell ref="A125:A127"/>
    <mergeCell ref="A128:A130"/>
    <mergeCell ref="A107:A109"/>
    <mergeCell ref="A110:A112"/>
    <mergeCell ref="A113:A115"/>
    <mergeCell ref="A116:A118"/>
    <mergeCell ref="A119:A121"/>
    <mergeCell ref="A92:A94"/>
    <mergeCell ref="A95:A97"/>
    <mergeCell ref="A66:F66"/>
    <mergeCell ref="A102:M102"/>
    <mergeCell ref="A99:F99"/>
    <mergeCell ref="A77:A79"/>
    <mergeCell ref="A80:A82"/>
    <mergeCell ref="A83:A85"/>
    <mergeCell ref="A86:A88"/>
    <mergeCell ref="A89:A91"/>
    <mergeCell ref="A59:A61"/>
    <mergeCell ref="A62:A64"/>
    <mergeCell ref="A69:M69"/>
    <mergeCell ref="A71:A73"/>
    <mergeCell ref="A74:A76"/>
    <mergeCell ref="A3:M3"/>
    <mergeCell ref="A8:A10"/>
    <mergeCell ref="A11:A13"/>
    <mergeCell ref="A14:A16"/>
    <mergeCell ref="A17:A19"/>
    <mergeCell ref="A231:F231"/>
    <mergeCell ref="A198:F198"/>
    <mergeCell ref="A5:A7"/>
    <mergeCell ref="A41:A43"/>
    <mergeCell ref="A38:A40"/>
    <mergeCell ref="A20:A22"/>
    <mergeCell ref="A23:A25"/>
    <mergeCell ref="A26:A28"/>
    <mergeCell ref="A29:A31"/>
    <mergeCell ref="A36:M36"/>
    <mergeCell ref="A33:F33"/>
    <mergeCell ref="A44:A46"/>
    <mergeCell ref="A47:A49"/>
    <mergeCell ref="A50:A52"/>
    <mergeCell ref="A53:A55"/>
    <mergeCell ref="A56:A58"/>
    <mergeCell ref="A137:A139"/>
    <mergeCell ref="A140:A142"/>
    <mergeCell ref="A143:A145"/>
    <mergeCell ref="A146:A148"/>
    <mergeCell ref="A149:A151"/>
    <mergeCell ref="A152:A154"/>
    <mergeCell ref="A155:A157"/>
    <mergeCell ref="A158:A160"/>
    <mergeCell ref="A161:A163"/>
    <mergeCell ref="A170:A172"/>
    <mergeCell ref="A168:M168"/>
    <mergeCell ref="A165:F165"/>
    <mergeCell ref="A224:A226"/>
    <mergeCell ref="A227:A229"/>
    <mergeCell ref="A182:A184"/>
    <mergeCell ref="A188:A190"/>
    <mergeCell ref="A191:A193"/>
    <mergeCell ref="A194:A196"/>
    <mergeCell ref="A203:A205"/>
    <mergeCell ref="A185:A187"/>
    <mergeCell ref="A209:A211"/>
    <mergeCell ref="A212:A214"/>
    <mergeCell ref="A215:A217"/>
    <mergeCell ref="A218:A220"/>
    <mergeCell ref="A221:A223"/>
  </mergeCells>
  <pageMargins left="0.7" right="0.7" top="0.75" bottom="0.75" header="0.3" footer="0.3"/>
  <pageSetup paperSize="8"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sqref="A1:I14"/>
    </sheetView>
  </sheetViews>
  <sheetFormatPr baseColWidth="10" defaultRowHeight="15" x14ac:dyDescent="0.25"/>
  <cols>
    <col min="1" max="1" width="46.42578125" style="96" customWidth="1"/>
    <col min="2" max="9" width="18.140625" style="138" customWidth="1"/>
    <col min="10" max="13" width="11.42578125" style="96"/>
    <col min="14" max="16384" width="11.42578125" style="93"/>
  </cols>
  <sheetData>
    <row r="1" spans="1:9" x14ac:dyDescent="0.25">
      <c r="A1" s="185" t="s">
        <v>195</v>
      </c>
    </row>
    <row r="4" spans="1:9" ht="25.5" customHeight="1" x14ac:dyDescent="0.25">
      <c r="A4" s="144" t="s">
        <v>90</v>
      </c>
      <c r="B4" s="72" t="s">
        <v>64</v>
      </c>
      <c r="C4" s="72" t="s">
        <v>65</v>
      </c>
      <c r="D4" s="72" t="s">
        <v>66</v>
      </c>
      <c r="E4" s="72" t="s">
        <v>82</v>
      </c>
      <c r="F4" s="72" t="s">
        <v>73</v>
      </c>
      <c r="G4" s="164" t="s">
        <v>246</v>
      </c>
      <c r="H4" s="72" t="s">
        <v>134</v>
      </c>
      <c r="I4" s="72" t="s">
        <v>13</v>
      </c>
    </row>
    <row r="5" spans="1:9" x14ac:dyDescent="0.25">
      <c r="A5" s="74" t="s">
        <v>16</v>
      </c>
      <c r="B5" s="140" t="s">
        <v>185</v>
      </c>
      <c r="C5" s="140" t="s">
        <v>190</v>
      </c>
      <c r="D5" s="140" t="s">
        <v>196</v>
      </c>
      <c r="E5" s="140" t="s">
        <v>58</v>
      </c>
      <c r="F5" s="140" t="s">
        <v>202</v>
      </c>
      <c r="G5" s="247" t="s">
        <v>50</v>
      </c>
      <c r="H5" s="140" t="s">
        <v>63</v>
      </c>
      <c r="I5" s="226" t="s">
        <v>214</v>
      </c>
    </row>
    <row r="6" spans="1:9" x14ac:dyDescent="0.25">
      <c r="A6" s="74" t="s">
        <v>18</v>
      </c>
      <c r="B6" s="140" t="s">
        <v>53</v>
      </c>
      <c r="C6" s="140" t="s">
        <v>191</v>
      </c>
      <c r="D6" s="140" t="s">
        <v>197</v>
      </c>
      <c r="E6" s="140" t="s">
        <v>52</v>
      </c>
      <c r="F6" s="140" t="s">
        <v>52</v>
      </c>
      <c r="G6" s="247" t="s">
        <v>247</v>
      </c>
      <c r="H6" s="140" t="s">
        <v>206</v>
      </c>
      <c r="I6" s="226" t="s">
        <v>191</v>
      </c>
    </row>
    <row r="7" spans="1:9" x14ac:dyDescent="0.25">
      <c r="A7" s="74" t="s">
        <v>19</v>
      </c>
      <c r="B7" s="140" t="s">
        <v>60</v>
      </c>
      <c r="C7" s="140" t="s">
        <v>58</v>
      </c>
      <c r="D7" s="140" t="s">
        <v>198</v>
      </c>
      <c r="E7" s="140" t="s">
        <v>210</v>
      </c>
      <c r="F7" s="140" t="s">
        <v>191</v>
      </c>
      <c r="G7" s="247" t="s">
        <v>248</v>
      </c>
      <c r="H7" s="140" t="s">
        <v>63</v>
      </c>
      <c r="I7" s="226" t="s">
        <v>206</v>
      </c>
    </row>
    <row r="8" spans="1:9" x14ac:dyDescent="0.25">
      <c r="A8" s="74" t="s">
        <v>20</v>
      </c>
      <c r="B8" s="140" t="s">
        <v>186</v>
      </c>
      <c r="C8" s="140" t="s">
        <v>192</v>
      </c>
      <c r="D8" s="140" t="s">
        <v>55</v>
      </c>
      <c r="E8" s="140" t="s">
        <v>211</v>
      </c>
      <c r="F8" s="140" t="s">
        <v>197</v>
      </c>
      <c r="G8" s="247" t="s">
        <v>249</v>
      </c>
      <c r="H8" s="140" t="s">
        <v>51</v>
      </c>
      <c r="I8" s="226" t="s">
        <v>211</v>
      </c>
    </row>
    <row r="9" spans="1:9" ht="15.75" customHeight="1" x14ac:dyDescent="0.25">
      <c r="A9" s="74" t="s">
        <v>21</v>
      </c>
      <c r="B9" s="140" t="s">
        <v>57</v>
      </c>
      <c r="C9" s="140" t="s">
        <v>193</v>
      </c>
      <c r="D9" s="140" t="s">
        <v>199</v>
      </c>
      <c r="E9" s="140" t="s">
        <v>212</v>
      </c>
      <c r="F9" s="159" t="s">
        <v>203</v>
      </c>
      <c r="G9" s="248" t="s">
        <v>57</v>
      </c>
      <c r="H9" s="140" t="s">
        <v>207</v>
      </c>
      <c r="I9" s="226" t="s">
        <v>57</v>
      </c>
    </row>
    <row r="10" spans="1:9" x14ac:dyDescent="0.25">
      <c r="A10" s="74" t="s">
        <v>22</v>
      </c>
      <c r="B10" s="140" t="s">
        <v>187</v>
      </c>
      <c r="C10" s="140" t="s">
        <v>54</v>
      </c>
      <c r="D10" s="140" t="s">
        <v>200</v>
      </c>
      <c r="E10" s="140" t="s">
        <v>54</v>
      </c>
      <c r="F10" s="140" t="s">
        <v>204</v>
      </c>
      <c r="G10" s="247" t="s">
        <v>250</v>
      </c>
      <c r="H10" s="140" t="s">
        <v>50</v>
      </c>
      <c r="I10" s="226" t="s">
        <v>215</v>
      </c>
    </row>
    <row r="11" spans="1:9" x14ac:dyDescent="0.25">
      <c r="A11" s="74" t="s">
        <v>23</v>
      </c>
      <c r="B11" s="140" t="s">
        <v>188</v>
      </c>
      <c r="C11" s="140" t="s">
        <v>194</v>
      </c>
      <c r="D11" s="140" t="s">
        <v>55</v>
      </c>
      <c r="E11" s="140" t="s">
        <v>213</v>
      </c>
      <c r="F11" s="140" t="s">
        <v>205</v>
      </c>
      <c r="G11" s="247" t="s">
        <v>251</v>
      </c>
      <c r="H11" s="140" t="s">
        <v>208</v>
      </c>
      <c r="I11" s="226" t="s">
        <v>216</v>
      </c>
    </row>
    <row r="12" spans="1:9" x14ac:dyDescent="0.25">
      <c r="A12" s="74" t="s">
        <v>12</v>
      </c>
      <c r="B12" s="140" t="s">
        <v>189</v>
      </c>
      <c r="C12" s="140" t="s">
        <v>61</v>
      </c>
      <c r="D12" s="140" t="s">
        <v>201</v>
      </c>
      <c r="E12" s="140" t="s">
        <v>56</v>
      </c>
      <c r="F12" s="140" t="s">
        <v>59</v>
      </c>
      <c r="G12" s="247" t="s">
        <v>204</v>
      </c>
      <c r="H12" s="140" t="s">
        <v>209</v>
      </c>
      <c r="I12" s="226" t="s">
        <v>62</v>
      </c>
    </row>
    <row r="13" spans="1:9" ht="12.75" customHeight="1" x14ac:dyDescent="0.25">
      <c r="A13" s="11" t="s">
        <v>112</v>
      </c>
      <c r="B13" s="11"/>
      <c r="C13" s="11"/>
      <c r="D13" s="11"/>
      <c r="E13" s="11"/>
      <c r="F13" s="11"/>
      <c r="G13" s="11"/>
      <c r="H13" s="11"/>
      <c r="I13" s="139"/>
    </row>
    <row r="14" spans="1:9" x14ac:dyDescent="0.25">
      <c r="A14" s="267" t="s">
        <v>132</v>
      </c>
      <c r="B14" s="267"/>
      <c r="C14" s="267"/>
      <c r="D14" s="267"/>
      <c r="E14" s="267"/>
      <c r="F14" s="267"/>
      <c r="G14" s="267"/>
      <c r="H14" s="267"/>
    </row>
    <row r="20" ht="15" customHeight="1" x14ac:dyDescent="0.25"/>
    <row r="35" ht="15" customHeight="1" x14ac:dyDescent="0.25"/>
  </sheetData>
  <mergeCells count="1">
    <mergeCell ref="A14:H14"/>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workbookViewId="0">
      <selection activeCell="A2" sqref="A2"/>
    </sheetView>
  </sheetViews>
  <sheetFormatPr baseColWidth="10" defaultRowHeight="15" x14ac:dyDescent="0.25"/>
  <cols>
    <col min="1" max="1" width="34" style="2" customWidth="1"/>
    <col min="2" max="2" width="11.42578125" style="2"/>
    <col min="3" max="3" width="12.140625" style="14" customWidth="1"/>
    <col min="4" max="4" width="11.42578125" style="2"/>
    <col min="5" max="5" width="11.85546875" style="14" customWidth="1"/>
    <col min="6" max="6" width="11.42578125" style="98"/>
    <col min="7" max="7" width="11.85546875" style="98" bestFit="1" customWidth="1"/>
    <col min="8" max="17" width="11.42578125" style="98"/>
    <col min="18" max="16384" width="11.42578125" style="99"/>
  </cols>
  <sheetData>
    <row r="1" spans="1:10" x14ac:dyDescent="0.25">
      <c r="A1" s="1" t="s">
        <v>270</v>
      </c>
    </row>
    <row r="2" spans="1:10" s="98" customFormat="1" x14ac:dyDescent="0.25">
      <c r="A2" s="153"/>
      <c r="B2" s="11"/>
      <c r="C2" s="154"/>
      <c r="D2" s="11"/>
      <c r="E2" s="154"/>
    </row>
    <row r="3" spans="1:10" x14ac:dyDescent="0.25">
      <c r="A3" s="263" t="s">
        <v>14</v>
      </c>
      <c r="B3" s="263"/>
      <c r="C3" s="263"/>
      <c r="D3" s="263"/>
      <c r="E3" s="263"/>
    </row>
    <row r="4" spans="1:10" ht="24.75" customHeight="1" x14ac:dyDescent="0.25">
      <c r="A4" s="268" t="s">
        <v>227</v>
      </c>
      <c r="B4" s="270" t="s">
        <v>11</v>
      </c>
      <c r="C4" s="272" t="s">
        <v>26</v>
      </c>
      <c r="D4" s="270" t="s">
        <v>27</v>
      </c>
      <c r="E4" s="272" t="s">
        <v>26</v>
      </c>
    </row>
    <row r="5" spans="1:10" ht="24" customHeight="1" x14ac:dyDescent="0.25">
      <c r="A5" s="269"/>
      <c r="B5" s="271"/>
      <c r="C5" s="273"/>
      <c r="D5" s="271"/>
      <c r="E5" s="273"/>
    </row>
    <row r="6" spans="1:10" ht="22.5" x14ac:dyDescent="0.25">
      <c r="A6" s="4" t="s">
        <v>217</v>
      </c>
      <c r="B6" s="5">
        <v>171608.57847307037</v>
      </c>
      <c r="C6" s="101">
        <v>34.138460438977646</v>
      </c>
      <c r="D6" s="5">
        <v>150680.62729786459</v>
      </c>
      <c r="E6" s="101">
        <v>34.739850439863652</v>
      </c>
      <c r="G6" s="249"/>
      <c r="H6" s="227"/>
      <c r="I6" s="249"/>
      <c r="J6" s="227"/>
    </row>
    <row r="7" spans="1:10" x14ac:dyDescent="0.25">
      <c r="A7" s="4" t="s">
        <v>218</v>
      </c>
      <c r="B7" s="5">
        <v>9829.7144341756302</v>
      </c>
      <c r="C7" s="101">
        <v>1.9554460524257047</v>
      </c>
      <c r="D7" s="5">
        <v>8817.1322788858961</v>
      </c>
      <c r="E7" s="101">
        <v>2.0328151147890203</v>
      </c>
      <c r="G7" s="249"/>
      <c r="H7" s="227"/>
      <c r="I7" s="249"/>
      <c r="J7" s="227"/>
    </row>
    <row r="8" spans="1:10" x14ac:dyDescent="0.25">
      <c r="A8" s="4" t="s">
        <v>219</v>
      </c>
      <c r="B8" s="5">
        <v>7267.4359769465809</v>
      </c>
      <c r="C8" s="101">
        <v>1.4457265353475703</v>
      </c>
      <c r="D8" s="5">
        <v>5007.4448410588466</v>
      </c>
      <c r="E8" s="101">
        <v>1.1544807583019427</v>
      </c>
      <c r="G8" s="249"/>
      <c r="H8" s="227"/>
      <c r="I8" s="249"/>
      <c r="J8" s="227"/>
    </row>
    <row r="9" spans="1:10" x14ac:dyDescent="0.25">
      <c r="A9" s="4" t="s">
        <v>220</v>
      </c>
      <c r="B9" s="5">
        <v>214426.19923845379</v>
      </c>
      <c r="C9" s="101">
        <v>42.656261038436433</v>
      </c>
      <c r="D9" s="5">
        <v>187509.81144227067</v>
      </c>
      <c r="E9" s="101">
        <v>43.230924388405654</v>
      </c>
      <c r="G9" s="249"/>
      <c r="H9" s="227"/>
      <c r="I9" s="249"/>
      <c r="J9" s="227"/>
    </row>
    <row r="10" spans="1:10" x14ac:dyDescent="0.25">
      <c r="A10" s="4" t="s">
        <v>221</v>
      </c>
      <c r="B10" s="5">
        <v>81126.886153134445</v>
      </c>
      <c r="C10" s="101">
        <v>16.13874445041705</v>
      </c>
      <c r="D10" s="5">
        <v>67502.886866141416</v>
      </c>
      <c r="E10" s="101">
        <v>15.562984014880209</v>
      </c>
      <c r="G10" s="249"/>
      <c r="H10" s="227"/>
      <c r="I10" s="249"/>
      <c r="J10" s="227"/>
    </row>
    <row r="11" spans="1:10" x14ac:dyDescent="0.25">
      <c r="A11" s="4" t="s">
        <v>222</v>
      </c>
      <c r="B11" s="5">
        <v>2635.0057386961512</v>
      </c>
      <c r="C11" s="101">
        <v>0.52418731025776655</v>
      </c>
      <c r="D11" s="5">
        <v>1664.0928534349825</v>
      </c>
      <c r="E11" s="101">
        <v>0.38366137627034225</v>
      </c>
      <c r="G11" s="249"/>
      <c r="H11" s="227"/>
      <c r="I11" s="249"/>
      <c r="J11" s="227"/>
    </row>
    <row r="12" spans="1:10" x14ac:dyDescent="0.25">
      <c r="A12" s="4" t="s">
        <v>223</v>
      </c>
      <c r="B12" s="5">
        <v>698.55167854105616</v>
      </c>
      <c r="C12" s="101">
        <v>0.13896437494351443</v>
      </c>
      <c r="D12" s="5">
        <v>399.76302017592076</v>
      </c>
      <c r="E12" s="101">
        <v>9.216650993127698E-2</v>
      </c>
      <c r="G12" s="249"/>
      <c r="H12" s="227"/>
      <c r="I12" s="249"/>
      <c r="J12" s="227"/>
    </row>
    <row r="13" spans="1:10" ht="22.5" x14ac:dyDescent="0.25">
      <c r="A13" s="4" t="s">
        <v>224</v>
      </c>
      <c r="B13" s="5">
        <v>1761.1274241400515</v>
      </c>
      <c r="C13" s="101">
        <v>0.35034483376038456</v>
      </c>
      <c r="D13" s="5">
        <v>1624.9368394024486</v>
      </c>
      <c r="E13" s="101">
        <v>0.37463384502292818</v>
      </c>
      <c r="G13" s="249"/>
      <c r="H13" s="227"/>
      <c r="I13" s="249"/>
      <c r="J13" s="227"/>
    </row>
    <row r="14" spans="1:10" ht="22.5" x14ac:dyDescent="0.25">
      <c r="A14" s="4" t="s">
        <v>225</v>
      </c>
      <c r="B14" s="5">
        <v>6383.8524417294548</v>
      </c>
      <c r="C14" s="101">
        <v>1.2699533786095152</v>
      </c>
      <c r="D14" s="5">
        <v>4696.4404498870535</v>
      </c>
      <c r="E14" s="101">
        <v>1.082777804649572</v>
      </c>
      <c r="G14" s="249"/>
      <c r="H14" s="227"/>
      <c r="I14" s="249"/>
      <c r="J14" s="227"/>
    </row>
    <row r="15" spans="1:10" ht="24" customHeight="1" x14ac:dyDescent="0.25">
      <c r="A15" s="4" t="s">
        <v>226</v>
      </c>
      <c r="B15" s="5">
        <v>7486.2062272658131</v>
      </c>
      <c r="C15" s="101">
        <v>1.4892469677303859</v>
      </c>
      <c r="D15" s="5">
        <v>5837.5947466561438</v>
      </c>
      <c r="E15" s="101">
        <v>1.3458741980578559</v>
      </c>
      <c r="G15" s="249"/>
      <c r="H15" s="227"/>
      <c r="I15" s="249"/>
      <c r="J15" s="227"/>
    </row>
    <row r="16" spans="1:10" x14ac:dyDescent="0.25">
      <c r="A16" s="15" t="s">
        <v>83</v>
      </c>
      <c r="B16" s="92">
        <v>503223</v>
      </c>
      <c r="C16" s="53">
        <v>100</v>
      </c>
      <c r="D16" s="92">
        <v>433740</v>
      </c>
      <c r="E16" s="54">
        <v>100</v>
      </c>
      <c r="G16" s="249"/>
      <c r="H16" s="227"/>
      <c r="I16" s="249"/>
      <c r="J16" s="227"/>
    </row>
    <row r="17" spans="1:9" x14ac:dyDescent="0.25">
      <c r="A17" s="15" t="s">
        <v>12</v>
      </c>
      <c r="B17" s="5">
        <v>4711.4421978780038</v>
      </c>
      <c r="C17" s="16"/>
      <c r="D17" s="5">
        <v>3694.2693556700278</v>
      </c>
      <c r="E17" s="17"/>
      <c r="G17" s="249"/>
      <c r="H17" s="227"/>
      <c r="I17" s="249"/>
    </row>
    <row r="18" spans="1:9" x14ac:dyDescent="0.25">
      <c r="A18" s="18" t="s">
        <v>13</v>
      </c>
      <c r="B18" s="92">
        <v>507934</v>
      </c>
      <c r="C18" s="19"/>
      <c r="D18" s="92">
        <v>437435</v>
      </c>
      <c r="E18" s="19"/>
      <c r="G18" s="249"/>
      <c r="H18" s="227"/>
      <c r="I18" s="249"/>
    </row>
    <row r="19" spans="1:9" ht="12.75" customHeight="1" x14ac:dyDescent="0.25">
      <c r="A19" s="104" t="s">
        <v>112</v>
      </c>
      <c r="B19" s="104"/>
      <c r="C19" s="104"/>
      <c r="D19" s="104"/>
      <c r="E19" s="104"/>
      <c r="F19" s="104"/>
    </row>
    <row r="20" spans="1:9" ht="12.75" customHeight="1" x14ac:dyDescent="0.25">
      <c r="A20" s="262" t="s">
        <v>132</v>
      </c>
      <c r="B20" s="262"/>
      <c r="C20" s="262"/>
      <c r="D20" s="262"/>
      <c r="E20" s="262"/>
      <c r="F20" s="262"/>
    </row>
    <row r="21" spans="1:9" x14ac:dyDescent="0.25">
      <c r="A21" s="88"/>
      <c r="B21" s="20"/>
      <c r="C21" s="21"/>
      <c r="D21" s="20"/>
      <c r="E21" s="21"/>
    </row>
    <row r="23" spans="1:9" x14ac:dyDescent="0.25">
      <c r="A23" s="263" t="s">
        <v>24</v>
      </c>
      <c r="B23" s="263"/>
      <c r="C23" s="263"/>
      <c r="D23" s="263"/>
      <c r="E23" s="263"/>
    </row>
    <row r="24" spans="1:9" ht="19.5" customHeight="1" x14ac:dyDescent="0.25">
      <c r="A24" s="268" t="s">
        <v>227</v>
      </c>
      <c r="B24" s="270" t="s">
        <v>11</v>
      </c>
      <c r="C24" s="272" t="s">
        <v>26</v>
      </c>
      <c r="D24" s="270" t="s">
        <v>27</v>
      </c>
      <c r="E24" s="272" t="s">
        <v>26</v>
      </c>
    </row>
    <row r="25" spans="1:9" ht="19.5" customHeight="1" x14ac:dyDescent="0.25">
      <c r="A25" s="269"/>
      <c r="B25" s="271"/>
      <c r="C25" s="273"/>
      <c r="D25" s="271"/>
      <c r="E25" s="273"/>
    </row>
    <row r="26" spans="1:9" ht="22.5" x14ac:dyDescent="0.25">
      <c r="A26" s="4" t="s">
        <v>217</v>
      </c>
      <c r="B26" s="228">
        <v>140387.9956301731</v>
      </c>
      <c r="C26" s="102">
        <f>(B26*100)/B$36</f>
        <v>59.335084077976141</v>
      </c>
      <c r="D26" s="5">
        <v>125683.0402180322</v>
      </c>
      <c r="E26" s="155">
        <f>(D26*100)/D$36</f>
        <v>61.243971122291128</v>
      </c>
    </row>
    <row r="27" spans="1:9" x14ac:dyDescent="0.25">
      <c r="A27" s="4" t="s">
        <v>218</v>
      </c>
      <c r="B27" s="228">
        <v>7777.5264941180203</v>
      </c>
      <c r="C27" s="102">
        <f t="shared" ref="C27:E36" si="0">(B27*100)/B$36</f>
        <v>3.2871769867194787</v>
      </c>
      <c r="D27" s="5">
        <v>7046.256805043</v>
      </c>
      <c r="E27" s="155">
        <f t="shared" si="0"/>
        <v>3.4335638884902324</v>
      </c>
    </row>
    <row r="28" spans="1:9" x14ac:dyDescent="0.25">
      <c r="A28" s="4" t="s">
        <v>219</v>
      </c>
      <c r="B28" s="228">
        <v>6525.9095893409904</v>
      </c>
      <c r="C28" s="102">
        <f t="shared" si="0"/>
        <v>2.7581802306578096</v>
      </c>
      <c r="D28" s="5">
        <v>4570.4690882435898</v>
      </c>
      <c r="E28" s="155">
        <f t="shared" si="0"/>
        <v>2.22713960746117</v>
      </c>
    </row>
    <row r="29" spans="1:9" x14ac:dyDescent="0.25">
      <c r="A29" s="4" t="s">
        <v>220</v>
      </c>
      <c r="B29" s="228">
        <v>17372.105796341759</v>
      </c>
      <c r="C29" s="102">
        <f t="shared" si="0"/>
        <v>7.3423326076456492</v>
      </c>
      <c r="D29" s="5">
        <v>13938.461405003389</v>
      </c>
      <c r="E29" s="155">
        <f t="shared" si="0"/>
        <v>6.7920598220436856</v>
      </c>
    </row>
    <row r="30" spans="1:9" x14ac:dyDescent="0.25">
      <c r="A30" s="4" t="s">
        <v>221</v>
      </c>
      <c r="B30" s="228">
        <v>52686.833138753296</v>
      </c>
      <c r="C30" s="102">
        <f t="shared" si="0"/>
        <v>22.268126701698758</v>
      </c>
      <c r="D30" s="5">
        <v>45124.277086495</v>
      </c>
      <c r="E30" s="155">
        <f t="shared" si="0"/>
        <v>21.98856677882193</v>
      </c>
    </row>
    <row r="31" spans="1:9" x14ac:dyDescent="0.25">
      <c r="A31" s="4" t="s">
        <v>222</v>
      </c>
      <c r="B31" s="228">
        <v>1138.9430541345441</v>
      </c>
      <c r="C31" s="102">
        <f t="shared" si="0"/>
        <v>0.48137507465471302</v>
      </c>
      <c r="D31" s="5">
        <v>650.46112208120189</v>
      </c>
      <c r="E31" s="155">
        <f t="shared" si="0"/>
        <v>0.31696259183264636</v>
      </c>
    </row>
    <row r="32" spans="1:9" x14ac:dyDescent="0.25">
      <c r="A32" s="4" t="s">
        <v>223</v>
      </c>
      <c r="B32" s="228">
        <v>276.31514516308431</v>
      </c>
      <c r="C32" s="102">
        <f t="shared" si="0"/>
        <v>0.11678478844772415</v>
      </c>
      <c r="D32" s="5">
        <v>76.530268543744398</v>
      </c>
      <c r="E32" s="155">
        <f t="shared" si="0"/>
        <v>3.7292362983448936E-2</v>
      </c>
    </row>
    <row r="33" spans="1:6" ht="22.5" x14ac:dyDescent="0.25">
      <c r="A33" s="4" t="s">
        <v>224</v>
      </c>
      <c r="B33" s="228">
        <v>263.47330109701369</v>
      </c>
      <c r="C33" s="102">
        <f t="shared" si="0"/>
        <v>0.1113571741139186</v>
      </c>
      <c r="D33" s="5">
        <v>237.53157018303401</v>
      </c>
      <c r="E33" s="155">
        <f t="shared" si="0"/>
        <v>0.1157465366821628</v>
      </c>
    </row>
    <row r="34" spans="1:6" ht="22.5" x14ac:dyDescent="0.25">
      <c r="A34" s="4" t="s">
        <v>225</v>
      </c>
      <c r="B34" s="228">
        <v>3847.4207477821474</v>
      </c>
      <c r="C34" s="102">
        <f t="shared" si="0"/>
        <v>1.6261150572616239</v>
      </c>
      <c r="D34" s="5">
        <v>2859.925700689997</v>
      </c>
      <c r="E34" s="155">
        <f t="shared" si="0"/>
        <v>1.3936105199325579</v>
      </c>
    </row>
    <row r="35" spans="1:6" ht="25.5" customHeight="1" x14ac:dyDescent="0.25">
      <c r="A35" s="4" t="s">
        <v>226</v>
      </c>
      <c r="B35" s="228">
        <v>6326.2945246537402</v>
      </c>
      <c r="C35" s="102">
        <f t="shared" si="0"/>
        <v>2.6738127846145594</v>
      </c>
      <c r="D35" s="5">
        <v>5030.3305481446396</v>
      </c>
      <c r="E35" s="155">
        <f t="shared" si="0"/>
        <v>2.4512250681691281</v>
      </c>
    </row>
    <row r="36" spans="1:6" x14ac:dyDescent="0.25">
      <c r="A36" s="15" t="s">
        <v>83</v>
      </c>
      <c r="B36" s="92">
        <v>236602</v>
      </c>
      <c r="C36" s="102">
        <f t="shared" si="0"/>
        <v>100</v>
      </c>
      <c r="D36" s="92">
        <v>205217</v>
      </c>
      <c r="E36" s="155">
        <f t="shared" si="0"/>
        <v>100</v>
      </c>
    </row>
    <row r="37" spans="1:6" x14ac:dyDescent="0.25">
      <c r="A37" s="15" t="s">
        <v>12</v>
      </c>
      <c r="B37" s="5">
        <v>2535.18257844255</v>
      </c>
      <c r="C37" s="102"/>
      <c r="D37" s="5">
        <v>2121.716187534204</v>
      </c>
      <c r="E37" s="17" t="s">
        <v>4</v>
      </c>
    </row>
    <row r="38" spans="1:6" x14ac:dyDescent="0.25">
      <c r="A38" s="18" t="s">
        <v>13</v>
      </c>
      <c r="B38" s="92">
        <v>239137</v>
      </c>
      <c r="C38" s="102"/>
      <c r="D38" s="92">
        <v>207339</v>
      </c>
      <c r="E38" s="19" t="s">
        <v>4</v>
      </c>
    </row>
    <row r="39" spans="1:6" x14ac:dyDescent="0.25">
      <c r="A39" s="104" t="s">
        <v>260</v>
      </c>
      <c r="B39" s="104"/>
      <c r="C39" s="104"/>
      <c r="D39" s="104"/>
      <c r="E39" s="104"/>
      <c r="F39" s="104"/>
    </row>
    <row r="40" spans="1:6" x14ac:dyDescent="0.25">
      <c r="A40" s="262" t="s">
        <v>132</v>
      </c>
      <c r="B40" s="262"/>
      <c r="C40" s="262"/>
      <c r="D40" s="262"/>
      <c r="E40" s="262"/>
      <c r="F40" s="262"/>
    </row>
    <row r="41" spans="1:6" x14ac:dyDescent="0.25">
      <c r="A41" s="88"/>
      <c r="B41" s="22"/>
      <c r="C41" s="23"/>
      <c r="D41" s="22"/>
      <c r="E41" s="24"/>
    </row>
    <row r="43" spans="1:6" ht="15" customHeight="1" x14ac:dyDescent="0.25">
      <c r="A43" s="263" t="s">
        <v>65</v>
      </c>
      <c r="B43" s="263"/>
      <c r="C43" s="263"/>
      <c r="D43" s="263"/>
      <c r="E43" s="263"/>
    </row>
    <row r="44" spans="1:6" ht="21" customHeight="1" x14ac:dyDescent="0.25">
      <c r="A44" s="268" t="s">
        <v>227</v>
      </c>
      <c r="B44" s="270" t="s">
        <v>11</v>
      </c>
      <c r="C44" s="272" t="s">
        <v>26</v>
      </c>
      <c r="D44" s="270" t="s">
        <v>27</v>
      </c>
      <c r="E44" s="272" t="s">
        <v>26</v>
      </c>
    </row>
    <row r="45" spans="1:6" ht="21" customHeight="1" x14ac:dyDescent="0.25">
      <c r="A45" s="269"/>
      <c r="B45" s="271"/>
      <c r="C45" s="273"/>
      <c r="D45" s="271"/>
      <c r="E45" s="273"/>
    </row>
    <row r="46" spans="1:6" ht="22.5" x14ac:dyDescent="0.25">
      <c r="A46" s="4" t="s">
        <v>217</v>
      </c>
      <c r="B46" s="5">
        <v>539.66147041742795</v>
      </c>
      <c r="C46" s="101">
        <f>(B46*100)/B$56</f>
        <v>0.4390525732558499</v>
      </c>
      <c r="D46" s="5">
        <v>477.74967116990501</v>
      </c>
      <c r="E46" s="101">
        <f>(D46*100)/D$56</f>
        <v>0.45175565101074666</v>
      </c>
    </row>
    <row r="47" spans="1:6" x14ac:dyDescent="0.25">
      <c r="A47" s="4" t="s">
        <v>218</v>
      </c>
      <c r="B47" s="5">
        <v>11.9887083846992</v>
      </c>
      <c r="C47" s="101">
        <f t="shared" ref="C47:E56" si="1">(B47*100)/B$56</f>
        <v>9.7536577185040069E-3</v>
      </c>
      <c r="D47" s="5">
        <v>11.9887083846992</v>
      </c>
      <c r="E47" s="101">
        <f t="shared" si="1"/>
        <v>1.1336411279667152E-2</v>
      </c>
    </row>
    <row r="48" spans="1:6" x14ac:dyDescent="0.25">
      <c r="A48" s="4" t="s">
        <v>219</v>
      </c>
      <c r="B48" s="5">
        <v>50.553309072300898</v>
      </c>
      <c r="C48" s="101">
        <f t="shared" si="1"/>
        <v>4.1128673532360494E-2</v>
      </c>
      <c r="D48" s="5">
        <v>23.5349441669422</v>
      </c>
      <c r="E48" s="101">
        <f t="shared" si="1"/>
        <v>2.2254424576793504E-2</v>
      </c>
    </row>
    <row r="49" spans="1:6" x14ac:dyDescent="0.25">
      <c r="A49" s="4" t="s">
        <v>220</v>
      </c>
      <c r="B49" s="5">
        <v>108578.930244291</v>
      </c>
      <c r="C49" s="101">
        <f t="shared" si="1"/>
        <v>88.336598661099941</v>
      </c>
      <c r="D49" s="5">
        <v>94351.314247279806</v>
      </c>
      <c r="E49" s="101">
        <f t="shared" si="1"/>
        <v>89.217726277284825</v>
      </c>
    </row>
    <row r="50" spans="1:6" x14ac:dyDescent="0.25">
      <c r="A50" s="4" t="s">
        <v>221</v>
      </c>
      <c r="B50" s="5">
        <v>10216.7848253674</v>
      </c>
      <c r="C50" s="101">
        <f t="shared" si="1"/>
        <v>8.3120732419699799</v>
      </c>
      <c r="D50" s="5">
        <v>8114.3801665103101</v>
      </c>
      <c r="E50" s="101">
        <f t="shared" si="1"/>
        <v>7.6728825070543998</v>
      </c>
    </row>
    <row r="51" spans="1:6" x14ac:dyDescent="0.25">
      <c r="A51" s="4" t="s">
        <v>222</v>
      </c>
      <c r="B51" s="5">
        <v>317.40051955821502</v>
      </c>
      <c r="C51" s="101">
        <f t="shared" si="1"/>
        <v>0.2582276528968922</v>
      </c>
      <c r="D51" s="5">
        <v>234.851002513102</v>
      </c>
      <c r="E51" s="101">
        <f t="shared" si="1"/>
        <v>0.22207292633196096</v>
      </c>
    </row>
    <row r="52" spans="1:6" x14ac:dyDescent="0.25">
      <c r="A52" s="4" t="s">
        <v>223</v>
      </c>
      <c r="B52" s="5">
        <v>287.32922911199802</v>
      </c>
      <c r="C52" s="101">
        <f t="shared" si="1"/>
        <v>0.23376254249847295</v>
      </c>
      <c r="D52" s="5">
        <v>236.50863011918801</v>
      </c>
      <c r="E52" s="101">
        <f t="shared" si="1"/>
        <v>0.2236403635977722</v>
      </c>
    </row>
    <row r="53" spans="1:6" ht="22.5" x14ac:dyDescent="0.25">
      <c r="A53" s="4" t="s">
        <v>224</v>
      </c>
      <c r="B53" s="5">
        <v>665.16490698703603</v>
      </c>
      <c r="C53" s="101">
        <f t="shared" si="1"/>
        <v>0.54115844851078887</v>
      </c>
      <c r="D53" s="5">
        <v>617.13365927120299</v>
      </c>
      <c r="E53" s="101">
        <f t="shared" si="1"/>
        <v>0.58355585535412657</v>
      </c>
    </row>
    <row r="54" spans="1:6" ht="22.5" x14ac:dyDescent="0.25">
      <c r="A54" s="4" t="s">
        <v>225</v>
      </c>
      <c r="B54" s="5">
        <v>1930.5017459972501</v>
      </c>
      <c r="C54" s="101">
        <f t="shared" si="1"/>
        <v>1.570598987916243</v>
      </c>
      <c r="D54" s="5">
        <v>1447.3814350641601</v>
      </c>
      <c r="E54" s="101">
        <f t="shared" si="1"/>
        <v>1.3686304395712314</v>
      </c>
    </row>
    <row r="55" spans="1:6" x14ac:dyDescent="0.25">
      <c r="A55" s="4" t="s">
        <v>226</v>
      </c>
      <c r="B55" s="5">
        <v>317.087291400075</v>
      </c>
      <c r="C55" s="101">
        <f t="shared" si="1"/>
        <v>0.25797281975354919</v>
      </c>
      <c r="D55" s="5">
        <v>239.15923293205</v>
      </c>
      <c r="E55" s="101">
        <f t="shared" si="1"/>
        <v>0.22614674899488435</v>
      </c>
    </row>
    <row r="56" spans="1:6" x14ac:dyDescent="0.25">
      <c r="A56" s="15" t="s">
        <v>83</v>
      </c>
      <c r="B56" s="92">
        <v>122915</v>
      </c>
      <c r="C56" s="101">
        <f t="shared" si="1"/>
        <v>100</v>
      </c>
      <c r="D56" s="92">
        <v>105754</v>
      </c>
      <c r="E56" s="101">
        <f t="shared" si="1"/>
        <v>100</v>
      </c>
    </row>
    <row r="57" spans="1:6" x14ac:dyDescent="0.25">
      <c r="A57" s="15" t="s">
        <v>12</v>
      </c>
      <c r="B57" s="5">
        <v>563.59774941191904</v>
      </c>
      <c r="C57" s="16" t="s">
        <v>4</v>
      </c>
      <c r="D57" s="5">
        <v>391.99830259062099</v>
      </c>
      <c r="E57" s="17" t="s">
        <v>4</v>
      </c>
    </row>
    <row r="58" spans="1:6" x14ac:dyDescent="0.25">
      <c r="A58" s="18" t="s">
        <v>13</v>
      </c>
      <c r="B58" s="92">
        <v>123479</v>
      </c>
      <c r="C58" s="19" t="s">
        <v>4</v>
      </c>
      <c r="D58" s="92">
        <v>106146</v>
      </c>
      <c r="E58" s="19" t="s">
        <v>4</v>
      </c>
    </row>
    <row r="59" spans="1:6" x14ac:dyDescent="0.25">
      <c r="A59" s="104" t="s">
        <v>261</v>
      </c>
      <c r="B59" s="104"/>
      <c r="C59" s="104"/>
      <c r="D59" s="104"/>
      <c r="E59" s="104"/>
      <c r="F59" s="104"/>
    </row>
    <row r="60" spans="1:6" x14ac:dyDescent="0.25">
      <c r="A60" s="262" t="s">
        <v>132</v>
      </c>
      <c r="B60" s="262"/>
      <c r="C60" s="262"/>
      <c r="D60" s="262"/>
      <c r="E60" s="262"/>
      <c r="F60" s="262"/>
    </row>
    <row r="61" spans="1:6" x14ac:dyDescent="0.25">
      <c r="A61" s="274"/>
      <c r="B61" s="274"/>
      <c r="C61" s="274"/>
      <c r="D61" s="274"/>
      <c r="E61" s="274"/>
    </row>
    <row r="62" spans="1:6" ht="13.5" customHeight="1" x14ac:dyDescent="0.25">
      <c r="A62" s="86"/>
      <c r="B62" s="86"/>
      <c r="C62" s="86"/>
      <c r="D62" s="86"/>
      <c r="E62" s="86"/>
    </row>
    <row r="63" spans="1:6" x14ac:dyDescent="0.25">
      <c r="A63" s="263" t="s">
        <v>66</v>
      </c>
      <c r="B63" s="263"/>
      <c r="C63" s="263"/>
      <c r="D63" s="263"/>
      <c r="E63" s="263"/>
    </row>
    <row r="64" spans="1:6" ht="24" customHeight="1" x14ac:dyDescent="0.25">
      <c r="A64" s="268" t="s">
        <v>227</v>
      </c>
      <c r="B64" s="270" t="s">
        <v>11</v>
      </c>
      <c r="C64" s="272" t="s">
        <v>26</v>
      </c>
      <c r="D64" s="270" t="s">
        <v>27</v>
      </c>
      <c r="E64" s="272" t="s">
        <v>26</v>
      </c>
    </row>
    <row r="65" spans="1:6" ht="24" customHeight="1" x14ac:dyDescent="0.25">
      <c r="A65" s="269"/>
      <c r="B65" s="271"/>
      <c r="C65" s="273"/>
      <c r="D65" s="271"/>
      <c r="E65" s="273"/>
    </row>
    <row r="66" spans="1:6" ht="22.5" x14ac:dyDescent="0.25">
      <c r="A66" s="4" t="s">
        <v>217</v>
      </c>
      <c r="B66" s="5">
        <v>27.901038412453602</v>
      </c>
      <c r="C66" s="101">
        <f>(B66*100)/B$76</f>
        <v>3.2815099573600237E-2</v>
      </c>
      <c r="D66" s="5">
        <v>26.479133986164399</v>
      </c>
      <c r="E66" s="101">
        <f>(D66*100)/D$76</f>
        <v>3.4287848634092663E-2</v>
      </c>
    </row>
    <row r="67" spans="1:6" x14ac:dyDescent="0.25">
      <c r="A67" s="4" t="s">
        <v>218</v>
      </c>
      <c r="B67" s="5">
        <v>59.600580068403403</v>
      </c>
      <c r="C67" s="101">
        <f t="shared" ref="C67:E76" si="2">(B67*100)/B$76</f>
        <v>7.0097712517969313E-2</v>
      </c>
      <c r="D67" s="5">
        <v>56.175890362503097</v>
      </c>
      <c r="E67" s="101">
        <f t="shared" si="2"/>
        <v>7.2742198692801768E-2</v>
      </c>
    </row>
    <row r="68" spans="1:6" x14ac:dyDescent="0.25">
      <c r="A68" s="4" t="s">
        <v>219</v>
      </c>
      <c r="B68" s="5">
        <v>13.017633549901801</v>
      </c>
      <c r="C68" s="101">
        <f t="shared" si="2"/>
        <v>1.5310359952839518E-2</v>
      </c>
      <c r="D68" s="5">
        <v>12.3419750002447</v>
      </c>
      <c r="E68" s="101">
        <f t="shared" si="2"/>
        <v>1.5981631834155206E-2</v>
      </c>
    </row>
    <row r="69" spans="1:6" x14ac:dyDescent="0.25">
      <c r="A69" s="4" t="s">
        <v>220</v>
      </c>
      <c r="B69" s="5">
        <v>73977.229935668001</v>
      </c>
      <c r="C69" s="101">
        <f t="shared" si="2"/>
        <v>87.006445087524838</v>
      </c>
      <c r="D69" s="5">
        <v>68523.682613855199</v>
      </c>
      <c r="E69" s="101">
        <f t="shared" si="2"/>
        <v>88.731363289378194</v>
      </c>
    </row>
    <row r="70" spans="1:6" x14ac:dyDescent="0.25">
      <c r="A70" s="4" t="s">
        <v>221</v>
      </c>
      <c r="B70" s="5">
        <v>9208.5643985452498</v>
      </c>
      <c r="C70" s="101">
        <f t="shared" si="2"/>
        <v>10.830419757183476</v>
      </c>
      <c r="D70" s="5">
        <v>7205.9600469196303</v>
      </c>
      <c r="E70" s="101">
        <f t="shared" si="2"/>
        <v>9.3310025728635839</v>
      </c>
    </row>
    <row r="71" spans="1:6" x14ac:dyDescent="0.25">
      <c r="A71" s="4" t="s">
        <v>222</v>
      </c>
      <c r="B71" s="5">
        <v>832.00406532482498</v>
      </c>
      <c r="C71" s="101">
        <f t="shared" si="2"/>
        <v>0.97854050611564236</v>
      </c>
      <c r="D71" s="5">
        <v>586.56317544370404</v>
      </c>
      <c r="E71" s="101">
        <f t="shared" si="2"/>
        <v>0.75954105540064742</v>
      </c>
    </row>
    <row r="72" spans="1:6" x14ac:dyDescent="0.25">
      <c r="A72" s="4" t="s">
        <v>223</v>
      </c>
      <c r="B72" s="5">
        <v>51.067387603098801</v>
      </c>
      <c r="C72" s="101">
        <f t="shared" si="2"/>
        <v>6.0061614352365546E-2</v>
      </c>
      <c r="D72" s="5">
        <v>29.259420550052599</v>
      </c>
      <c r="E72" s="101">
        <f t="shared" si="2"/>
        <v>3.7888043599374047E-2</v>
      </c>
    </row>
    <row r="73" spans="1:6" ht="22.5" x14ac:dyDescent="0.25">
      <c r="A73" s="4" t="s">
        <v>224</v>
      </c>
      <c r="B73" s="5">
        <v>751.19891539636205</v>
      </c>
      <c r="C73" s="101">
        <f t="shared" si="2"/>
        <v>0.88350357588516548</v>
      </c>
      <c r="D73" s="5">
        <v>703.64743634664001</v>
      </c>
      <c r="E73" s="101">
        <f t="shared" si="2"/>
        <v>0.91115354459202857</v>
      </c>
    </row>
    <row r="74" spans="1:6" ht="22.5" x14ac:dyDescent="0.25">
      <c r="A74" s="4" t="s">
        <v>225</v>
      </c>
      <c r="B74" s="5">
        <v>19.416048801728</v>
      </c>
      <c r="C74" s="101">
        <f t="shared" si="2"/>
        <v>2.2835693974393414E-2</v>
      </c>
      <c r="D74" s="5">
        <v>12.916827919253199</v>
      </c>
      <c r="E74" s="101">
        <f t="shared" si="2"/>
        <v>1.6726009270521845E-2</v>
      </c>
    </row>
    <row r="75" spans="1:6" ht="24.75" customHeight="1" x14ac:dyDescent="0.25">
      <c r="A75" s="4" t="s">
        <v>226</v>
      </c>
      <c r="B75" s="5">
        <v>85.061303376617602</v>
      </c>
      <c r="C75" s="101">
        <f t="shared" si="2"/>
        <v>0.10004269729681575</v>
      </c>
      <c r="D75" s="5">
        <v>68.561193363603905</v>
      </c>
      <c r="E75" s="101">
        <f t="shared" si="2"/>
        <v>8.8779935984777028E-2</v>
      </c>
    </row>
    <row r="76" spans="1:6" x14ac:dyDescent="0.25">
      <c r="A76" s="15" t="s">
        <v>83</v>
      </c>
      <c r="B76" s="92">
        <v>85025</v>
      </c>
      <c r="C76" s="101">
        <f t="shared" si="2"/>
        <v>100</v>
      </c>
      <c r="D76" s="92">
        <v>77226</v>
      </c>
      <c r="E76" s="101">
        <f t="shared" si="2"/>
        <v>100</v>
      </c>
    </row>
    <row r="77" spans="1:6" x14ac:dyDescent="0.25">
      <c r="A77" s="15" t="s">
        <v>12</v>
      </c>
      <c r="B77" s="5">
        <v>1014.93869325477</v>
      </c>
      <c r="C77" s="16" t="s">
        <v>4</v>
      </c>
      <c r="D77" s="5">
        <v>928.41228625394001</v>
      </c>
      <c r="E77" s="17" t="s">
        <v>4</v>
      </c>
    </row>
    <row r="78" spans="1:6" x14ac:dyDescent="0.25">
      <c r="A78" s="18" t="s">
        <v>13</v>
      </c>
      <c r="B78" s="92">
        <v>86040</v>
      </c>
      <c r="C78" s="19" t="s">
        <v>4</v>
      </c>
      <c r="D78" s="92">
        <v>78154</v>
      </c>
      <c r="E78" s="19" t="s">
        <v>4</v>
      </c>
    </row>
    <row r="79" spans="1:6" x14ac:dyDescent="0.25">
      <c r="A79" s="104" t="s">
        <v>262</v>
      </c>
      <c r="B79" s="104"/>
      <c r="C79" s="104"/>
      <c r="D79" s="104"/>
      <c r="E79" s="104"/>
      <c r="F79" s="104"/>
    </row>
    <row r="80" spans="1:6" x14ac:dyDescent="0.25">
      <c r="A80" s="262" t="s">
        <v>132</v>
      </c>
      <c r="B80" s="262"/>
      <c r="C80" s="262"/>
      <c r="D80" s="262"/>
      <c r="E80" s="262"/>
      <c r="F80" s="262"/>
    </row>
    <row r="81" spans="1:5" ht="15" customHeight="1" x14ac:dyDescent="0.25"/>
    <row r="83" spans="1:5" x14ac:dyDescent="0.25">
      <c r="A83" s="263" t="s">
        <v>81</v>
      </c>
      <c r="B83" s="263"/>
      <c r="C83" s="263"/>
      <c r="D83" s="263"/>
      <c r="E83" s="263"/>
    </row>
    <row r="84" spans="1:5" ht="24" customHeight="1" x14ac:dyDescent="0.25">
      <c r="A84" s="268" t="s">
        <v>227</v>
      </c>
      <c r="B84" s="270" t="s">
        <v>11</v>
      </c>
      <c r="C84" s="272" t="s">
        <v>26</v>
      </c>
      <c r="D84" s="270" t="s">
        <v>27</v>
      </c>
      <c r="E84" s="272" t="s">
        <v>26</v>
      </c>
    </row>
    <row r="85" spans="1:5" ht="24" customHeight="1" x14ac:dyDescent="0.25">
      <c r="A85" s="269"/>
      <c r="B85" s="271"/>
      <c r="C85" s="273"/>
      <c r="D85" s="271"/>
      <c r="E85" s="273"/>
    </row>
    <row r="86" spans="1:5" ht="22.5" x14ac:dyDescent="0.25">
      <c r="A86" s="4" t="s">
        <v>217</v>
      </c>
      <c r="B86" s="5">
        <v>548.14382357527802</v>
      </c>
      <c r="C86" s="101">
        <f>(B86*100)/B$96</f>
        <v>14.846799121757259</v>
      </c>
      <c r="D86" s="5">
        <v>271.05292953390699</v>
      </c>
      <c r="E86" s="101">
        <f>(D86*100)/D$96</f>
        <v>10.163214455714549</v>
      </c>
    </row>
    <row r="87" spans="1:5" x14ac:dyDescent="0.25">
      <c r="A87" s="4" t="s">
        <v>218</v>
      </c>
      <c r="B87" s="5">
        <v>25.870643840577799</v>
      </c>
      <c r="C87" s="101">
        <f t="shared" ref="C87:E96" si="3">(B87*100)/B$96</f>
        <v>0.70072166415432824</v>
      </c>
      <c r="D87" s="5">
        <v>10.3842603040036</v>
      </c>
      <c r="E87" s="101">
        <f t="shared" si="3"/>
        <v>0.38936109126372709</v>
      </c>
    </row>
    <row r="88" spans="1:5" x14ac:dyDescent="0.25">
      <c r="A88" s="4" t="s">
        <v>219</v>
      </c>
      <c r="B88" s="5">
        <v>0</v>
      </c>
      <c r="C88" s="101">
        <v>0</v>
      </c>
      <c r="D88" s="5">
        <v>0</v>
      </c>
      <c r="E88" s="101">
        <v>0</v>
      </c>
    </row>
    <row r="89" spans="1:5" x14ac:dyDescent="0.25">
      <c r="A89" s="4" t="s">
        <v>220</v>
      </c>
      <c r="B89" s="5">
        <v>2627.3874460146699</v>
      </c>
      <c r="C89" s="101">
        <f t="shared" si="3"/>
        <v>71.164340357927131</v>
      </c>
      <c r="D89" s="5">
        <v>2074.0310416713501</v>
      </c>
      <c r="E89" s="101">
        <f t="shared" si="3"/>
        <v>77.766443257268463</v>
      </c>
    </row>
    <row r="90" spans="1:5" x14ac:dyDescent="0.25">
      <c r="A90" s="4" t="s">
        <v>221</v>
      </c>
      <c r="B90" s="5">
        <v>341.72065151782903</v>
      </c>
      <c r="C90" s="101">
        <f t="shared" si="3"/>
        <v>9.2557056207429316</v>
      </c>
      <c r="D90" s="5">
        <v>200.39967769935299</v>
      </c>
      <c r="E90" s="101">
        <f t="shared" si="3"/>
        <v>7.5140486576435315</v>
      </c>
    </row>
    <row r="91" spans="1:5" x14ac:dyDescent="0.25">
      <c r="A91" s="4" t="s">
        <v>222</v>
      </c>
      <c r="B91" s="5">
        <v>5.90056689249265</v>
      </c>
      <c r="C91" s="101">
        <f t="shared" si="3"/>
        <v>0.1598203383665398</v>
      </c>
      <c r="D91" s="5">
        <v>0.84436955310912998</v>
      </c>
      <c r="E91" s="101">
        <f t="shared" si="3"/>
        <v>3.1659900753998126E-2</v>
      </c>
    </row>
    <row r="92" spans="1:5" x14ac:dyDescent="0.25">
      <c r="A92" s="4" t="s">
        <v>223</v>
      </c>
      <c r="B92" s="5">
        <v>5.8211997608364401</v>
      </c>
      <c r="C92" s="101">
        <f t="shared" si="3"/>
        <v>0.15767063274204876</v>
      </c>
      <c r="D92" s="5">
        <v>0.58211997608364396</v>
      </c>
      <c r="E92" s="101">
        <f t="shared" si="3"/>
        <v>2.1826770756792051E-2</v>
      </c>
    </row>
    <row r="93" spans="1:5" ht="22.5" x14ac:dyDescent="0.25">
      <c r="A93" s="4" t="s">
        <v>224</v>
      </c>
      <c r="B93" s="5">
        <v>17.302779577520699</v>
      </c>
      <c r="C93" s="101">
        <f t="shared" si="3"/>
        <v>0.46865600155798209</v>
      </c>
      <c r="D93" s="5">
        <v>13.4385731543845</v>
      </c>
      <c r="E93" s="101">
        <f t="shared" si="3"/>
        <v>0.50388350785093738</v>
      </c>
    </row>
    <row r="94" spans="1:5" ht="22.5" x14ac:dyDescent="0.25">
      <c r="A94" s="4" t="s">
        <v>225</v>
      </c>
      <c r="B94" s="5">
        <v>67.746800041150905</v>
      </c>
      <c r="C94" s="101">
        <f t="shared" si="3"/>
        <v>1.8349620812879444</v>
      </c>
      <c r="D94" s="5">
        <v>47.975022231135199</v>
      </c>
      <c r="E94" s="101">
        <f t="shared" si="3"/>
        <v>1.7988384788577128</v>
      </c>
    </row>
    <row r="95" spans="1:5" ht="28.5" customHeight="1" x14ac:dyDescent="0.25">
      <c r="A95" s="4" t="s">
        <v>226</v>
      </c>
      <c r="B95" s="5">
        <v>51.7386473403918</v>
      </c>
      <c r="C95" s="101">
        <f t="shared" si="3"/>
        <v>1.4013718131200379</v>
      </c>
      <c r="D95" s="5">
        <v>48.442878369857603</v>
      </c>
      <c r="E95" s="101">
        <f t="shared" si="3"/>
        <v>1.8163808912582526</v>
      </c>
    </row>
    <row r="96" spans="1:5" x14ac:dyDescent="0.25">
      <c r="A96" s="15" t="s">
        <v>83</v>
      </c>
      <c r="B96" s="92">
        <v>3692</v>
      </c>
      <c r="C96" s="101">
        <f t="shared" si="3"/>
        <v>100</v>
      </c>
      <c r="D96" s="92">
        <v>2667</v>
      </c>
      <c r="E96" s="101">
        <f t="shared" si="3"/>
        <v>100</v>
      </c>
    </row>
    <row r="97" spans="1:6" x14ac:dyDescent="0.25">
      <c r="A97" s="15" t="s">
        <v>12</v>
      </c>
      <c r="B97" s="5">
        <v>16.367441439252001</v>
      </c>
      <c r="C97" s="16" t="s">
        <v>4</v>
      </c>
      <c r="D97" s="5">
        <v>10.8491275068167</v>
      </c>
      <c r="E97" s="17" t="s">
        <v>4</v>
      </c>
    </row>
    <row r="98" spans="1:6" x14ac:dyDescent="0.25">
      <c r="A98" s="18" t="s">
        <v>13</v>
      </c>
      <c r="B98" s="92">
        <v>3708</v>
      </c>
      <c r="C98" s="19" t="s">
        <v>4</v>
      </c>
      <c r="D98" s="92">
        <v>2678</v>
      </c>
      <c r="E98" s="19" t="s">
        <v>4</v>
      </c>
    </row>
    <row r="99" spans="1:6" x14ac:dyDescent="0.25">
      <c r="A99" s="104" t="s">
        <v>263</v>
      </c>
      <c r="B99" s="104"/>
      <c r="C99" s="104"/>
      <c r="D99" s="104"/>
      <c r="E99" s="104"/>
      <c r="F99" s="104"/>
    </row>
    <row r="100" spans="1:6" x14ac:dyDescent="0.25">
      <c r="A100" s="262" t="s">
        <v>132</v>
      </c>
      <c r="B100" s="262"/>
      <c r="C100" s="262"/>
      <c r="D100" s="262"/>
      <c r="E100" s="262"/>
      <c r="F100" s="262"/>
    </row>
    <row r="103" spans="1:6" x14ac:dyDescent="0.25">
      <c r="A103" s="263" t="s">
        <v>134</v>
      </c>
      <c r="B103" s="263"/>
      <c r="C103" s="263"/>
      <c r="D103" s="263"/>
      <c r="E103" s="263"/>
    </row>
    <row r="104" spans="1:6" ht="24" customHeight="1" x14ac:dyDescent="0.25">
      <c r="A104" s="268" t="s">
        <v>227</v>
      </c>
      <c r="B104" s="270" t="s">
        <v>11</v>
      </c>
      <c r="C104" s="272" t="s">
        <v>26</v>
      </c>
      <c r="D104" s="270" t="s">
        <v>27</v>
      </c>
      <c r="E104" s="272" t="s">
        <v>26</v>
      </c>
    </row>
    <row r="105" spans="1:6" ht="24" customHeight="1" x14ac:dyDescent="0.25">
      <c r="A105" s="269"/>
      <c r="B105" s="271"/>
      <c r="C105" s="273"/>
      <c r="D105" s="271"/>
      <c r="E105" s="273"/>
    </row>
    <row r="106" spans="1:6" ht="22.5" x14ac:dyDescent="0.25">
      <c r="A106" s="4" t="s">
        <v>217</v>
      </c>
      <c r="B106" s="5">
        <v>9103.8423852384221</v>
      </c>
      <c r="C106" s="101">
        <f>(B106*100)/B$116</f>
        <v>50.760202872809714</v>
      </c>
      <c r="D106" s="5">
        <v>7636.292005683109</v>
      </c>
      <c r="E106" s="101">
        <f>(D106*100)/D$116</f>
        <v>54.712989938261153</v>
      </c>
    </row>
    <row r="107" spans="1:6" x14ac:dyDescent="0.25">
      <c r="A107" s="4" t="s">
        <v>218</v>
      </c>
      <c r="B107" s="5">
        <v>377.48937103410879</v>
      </c>
      <c r="C107" s="101">
        <f t="shared" ref="C107:E116" si="4">(B107*100)/B$116</f>
        <v>2.1047637080240245</v>
      </c>
      <c r="D107" s="5">
        <v>304.65792022115932</v>
      </c>
      <c r="E107" s="101">
        <f t="shared" si="4"/>
        <v>2.1828324154270926</v>
      </c>
    </row>
    <row r="108" spans="1:6" x14ac:dyDescent="0.25">
      <c r="A108" s="4" t="s">
        <v>219</v>
      </c>
      <c r="B108" s="5">
        <v>98.052789331555132</v>
      </c>
      <c r="C108" s="101">
        <f t="shared" si="4"/>
        <v>0.54671195612799073</v>
      </c>
      <c r="D108" s="5">
        <v>72.713046968250325</v>
      </c>
      <c r="E108" s="101">
        <f t="shared" si="4"/>
        <v>0.52097905687648005</v>
      </c>
    </row>
    <row r="109" spans="1:6" x14ac:dyDescent="0.25">
      <c r="A109" s="4" t="s">
        <v>220</v>
      </c>
      <c r="B109" s="5">
        <v>5389.7653366888062</v>
      </c>
      <c r="C109" s="101">
        <f t="shared" si="4"/>
        <v>30.051660645044915</v>
      </c>
      <c r="D109" s="5">
        <v>3963.7145873392087</v>
      </c>
      <c r="E109" s="101">
        <f t="shared" si="4"/>
        <v>28.399474008305575</v>
      </c>
    </row>
    <row r="110" spans="1:6" x14ac:dyDescent="0.25">
      <c r="A110" s="4" t="s">
        <v>221</v>
      </c>
      <c r="B110" s="5">
        <v>1845.0544470906232</v>
      </c>
      <c r="C110" s="101">
        <f t="shared" si="4"/>
        <v>10.287451614667539</v>
      </c>
      <c r="D110" s="5">
        <v>1289.7997470376815</v>
      </c>
      <c r="E110" s="101">
        <f t="shared" si="4"/>
        <v>9.2412391419193352</v>
      </c>
    </row>
    <row r="111" spans="1:6" x14ac:dyDescent="0.25">
      <c r="A111" s="4" t="s">
        <v>222</v>
      </c>
      <c r="B111" s="5">
        <v>191.91062395795734</v>
      </c>
      <c r="C111" s="101">
        <f t="shared" si="4"/>
        <v>1.070034145291092</v>
      </c>
      <c r="D111" s="5">
        <v>75.341947596627435</v>
      </c>
      <c r="E111" s="101">
        <f t="shared" si="4"/>
        <v>0.53981477105844689</v>
      </c>
    </row>
    <row r="112" spans="1:6" x14ac:dyDescent="0.25">
      <c r="A112" s="4" t="s">
        <v>223</v>
      </c>
      <c r="B112" s="5">
        <v>26.179095740608201</v>
      </c>
      <c r="C112" s="101">
        <f t="shared" si="4"/>
        <v>0.14596652211100195</v>
      </c>
      <c r="D112" s="5">
        <v>20.68398696706241</v>
      </c>
      <c r="E112" s="101">
        <f t="shared" si="4"/>
        <v>0.14819794344817949</v>
      </c>
    </row>
    <row r="113" spans="1:6" ht="22.5" x14ac:dyDescent="0.25">
      <c r="A113" s="4" t="s">
        <v>224</v>
      </c>
      <c r="B113" s="5">
        <v>44.604623320180906</v>
      </c>
      <c r="C113" s="101">
        <f t="shared" si="4"/>
        <v>0.24870155182704717</v>
      </c>
      <c r="D113" s="5">
        <v>40.319670957969102</v>
      </c>
      <c r="E113" s="101">
        <f t="shared" si="4"/>
        <v>0.28888493915575769</v>
      </c>
    </row>
    <row r="114" spans="1:6" ht="22.5" x14ac:dyDescent="0.25">
      <c r="A114" s="4" t="s">
        <v>225</v>
      </c>
      <c r="B114" s="5">
        <v>359.45877685199503</v>
      </c>
      <c r="C114" s="101">
        <f t="shared" si="4"/>
        <v>2.0042307044995544</v>
      </c>
      <c r="D114" s="5">
        <v>244.57907613055301</v>
      </c>
      <c r="E114" s="101">
        <f t="shared" si="4"/>
        <v>1.7523756977183707</v>
      </c>
    </row>
    <row r="115" spans="1:6" x14ac:dyDescent="0.25">
      <c r="A115" s="4" t="s">
        <v>226</v>
      </c>
      <c r="B115" s="5">
        <v>498.26668716902805</v>
      </c>
      <c r="C115" s="101">
        <f t="shared" si="4"/>
        <v>2.7781805808142068</v>
      </c>
      <c r="D115" s="5">
        <v>309.25380664944061</v>
      </c>
      <c r="E115" s="101">
        <f t="shared" si="4"/>
        <v>2.2157613143902029</v>
      </c>
    </row>
    <row r="116" spans="1:6" x14ac:dyDescent="0.25">
      <c r="A116" s="15" t="s">
        <v>83</v>
      </c>
      <c r="B116" s="92">
        <v>17935</v>
      </c>
      <c r="C116" s="101">
        <f t="shared" si="4"/>
        <v>100</v>
      </c>
      <c r="D116" s="92">
        <v>13957</v>
      </c>
      <c r="E116" s="101">
        <f t="shared" si="4"/>
        <v>100</v>
      </c>
    </row>
    <row r="117" spans="1:6" x14ac:dyDescent="0.25">
      <c r="A117" s="15" t="s">
        <v>12</v>
      </c>
      <c r="B117" s="5">
        <v>157.37584760650461</v>
      </c>
      <c r="C117" s="16" t="s">
        <v>4</v>
      </c>
      <c r="D117" s="5">
        <v>117.6441958996857</v>
      </c>
      <c r="E117" s="17" t="s">
        <v>4</v>
      </c>
    </row>
    <row r="118" spans="1:6" x14ac:dyDescent="0.25">
      <c r="A118" s="18" t="s">
        <v>13</v>
      </c>
      <c r="B118" s="92">
        <v>18092</v>
      </c>
      <c r="C118" s="19" t="s">
        <v>4</v>
      </c>
      <c r="D118" s="92">
        <v>14075</v>
      </c>
      <c r="E118" s="19" t="s">
        <v>4</v>
      </c>
    </row>
    <row r="119" spans="1:6" x14ac:dyDescent="0.25">
      <c r="A119" s="104" t="s">
        <v>264</v>
      </c>
      <c r="B119" s="104"/>
      <c r="C119" s="104"/>
      <c r="D119" s="104"/>
      <c r="E119" s="104"/>
      <c r="F119" s="104"/>
    </row>
    <row r="120" spans="1:6" x14ac:dyDescent="0.25">
      <c r="A120" s="262" t="s">
        <v>132</v>
      </c>
      <c r="B120" s="262"/>
      <c r="C120" s="262"/>
      <c r="D120" s="262"/>
      <c r="E120" s="262"/>
      <c r="F120" s="262"/>
    </row>
    <row r="123" spans="1:6" x14ac:dyDescent="0.25">
      <c r="A123" s="263" t="s">
        <v>82</v>
      </c>
      <c r="B123" s="263"/>
      <c r="C123" s="263"/>
      <c r="D123" s="263"/>
      <c r="E123" s="263"/>
    </row>
    <row r="124" spans="1:6" ht="24" customHeight="1" x14ac:dyDescent="0.25">
      <c r="A124" s="268" t="s">
        <v>227</v>
      </c>
      <c r="B124" s="270" t="s">
        <v>11</v>
      </c>
      <c r="C124" s="272" t="s">
        <v>26</v>
      </c>
      <c r="D124" s="270" t="s">
        <v>27</v>
      </c>
      <c r="E124" s="272" t="s">
        <v>26</v>
      </c>
    </row>
    <row r="125" spans="1:6" ht="24" customHeight="1" x14ac:dyDescent="0.25">
      <c r="A125" s="269"/>
      <c r="B125" s="271"/>
      <c r="C125" s="273"/>
      <c r="D125" s="271"/>
      <c r="E125" s="273"/>
    </row>
    <row r="126" spans="1:6" ht="22.5" x14ac:dyDescent="0.25">
      <c r="A126" s="4" t="s">
        <v>217</v>
      </c>
      <c r="B126" s="5">
        <v>21001.0341252537</v>
      </c>
      <c r="C126" s="101">
        <f>(B126*100)/B$136</f>
        <v>56.676834148145133</v>
      </c>
      <c r="D126" s="5">
        <v>16586.013339459299</v>
      </c>
      <c r="E126" s="101">
        <f>(D126*100)/D$136</f>
        <v>57.353343267261316</v>
      </c>
    </row>
    <row r="127" spans="1:6" x14ac:dyDescent="0.25">
      <c r="A127" s="4" t="s">
        <v>218</v>
      </c>
      <c r="B127" s="5">
        <v>1577.23863672982</v>
      </c>
      <c r="C127" s="101">
        <f t="shared" ref="C127:E136" si="5">(B127*100)/B$136</f>
        <v>4.2565947987526851</v>
      </c>
      <c r="D127" s="5">
        <v>1387.6686945705301</v>
      </c>
      <c r="E127" s="101">
        <f t="shared" si="5"/>
        <v>4.7984670789810515</v>
      </c>
    </row>
    <row r="128" spans="1:6" x14ac:dyDescent="0.25">
      <c r="A128" s="4" t="s">
        <v>219</v>
      </c>
      <c r="B128" s="5">
        <v>579.90265565183302</v>
      </c>
      <c r="C128" s="101">
        <f t="shared" si="5"/>
        <v>1.5650203909209075</v>
      </c>
      <c r="D128" s="5">
        <v>328.38578667981898</v>
      </c>
      <c r="E128" s="101">
        <f t="shared" si="5"/>
        <v>1.1355364524354887</v>
      </c>
    </row>
    <row r="129" spans="1:6" x14ac:dyDescent="0.25">
      <c r="A129" s="4" t="s">
        <v>220</v>
      </c>
      <c r="B129" s="5">
        <v>6480.7804794495396</v>
      </c>
      <c r="C129" s="101">
        <f t="shared" si="5"/>
        <v>17.490096830165541</v>
      </c>
      <c r="D129" s="5">
        <v>4658.60754712174</v>
      </c>
      <c r="E129" s="101">
        <f t="shared" si="5"/>
        <v>16.109158501752272</v>
      </c>
    </row>
    <row r="130" spans="1:6" x14ac:dyDescent="0.25">
      <c r="A130" s="4" t="s">
        <v>221</v>
      </c>
      <c r="B130" s="5">
        <v>6827.9286918600601</v>
      </c>
      <c r="C130" s="101">
        <f t="shared" si="5"/>
        <v>18.426967916716308</v>
      </c>
      <c r="D130" s="5">
        <v>5568.0701414794403</v>
      </c>
      <c r="E130" s="101">
        <f t="shared" si="5"/>
        <v>19.254020337769081</v>
      </c>
    </row>
    <row r="131" spans="1:6" x14ac:dyDescent="0.25">
      <c r="A131" s="4" t="s">
        <v>222</v>
      </c>
      <c r="B131" s="5">
        <v>148.84690882811699</v>
      </c>
      <c r="C131" s="101">
        <f t="shared" si="5"/>
        <v>0.40170267401121873</v>
      </c>
      <c r="D131" s="5">
        <v>116.031236247238</v>
      </c>
      <c r="E131" s="101">
        <f t="shared" si="5"/>
        <v>0.4012283835790933</v>
      </c>
    </row>
    <row r="132" spans="1:6" x14ac:dyDescent="0.25">
      <c r="A132" s="4" t="s">
        <v>223</v>
      </c>
      <c r="B132" s="5">
        <v>51.839621161430401</v>
      </c>
      <c r="C132" s="101">
        <f t="shared" si="5"/>
        <v>0.13990290160692612</v>
      </c>
      <c r="D132" s="5">
        <v>36.198594019789702</v>
      </c>
      <c r="E132" s="101">
        <f t="shared" si="5"/>
        <v>0.12517235734219614</v>
      </c>
    </row>
    <row r="133" spans="1:6" ht="22.5" x14ac:dyDescent="0.25">
      <c r="A133" s="4" t="s">
        <v>224</v>
      </c>
      <c r="B133" s="5">
        <v>19.382897761938199</v>
      </c>
      <c r="C133" s="101">
        <f t="shared" si="5"/>
        <v>5.230986603858747E-2</v>
      </c>
      <c r="D133" s="5">
        <v>12.8659294892181</v>
      </c>
      <c r="E133" s="101">
        <f t="shared" si="5"/>
        <v>4.4489537982703754E-2</v>
      </c>
    </row>
    <row r="134" spans="1:6" ht="22.5" x14ac:dyDescent="0.25">
      <c r="A134" s="4" t="s">
        <v>225</v>
      </c>
      <c r="B134" s="5">
        <v>159.30832225518401</v>
      </c>
      <c r="C134" s="101">
        <f t="shared" si="5"/>
        <v>0.4299355596026988</v>
      </c>
      <c r="D134" s="5">
        <v>83.662387851954406</v>
      </c>
      <c r="E134" s="101">
        <f t="shared" si="5"/>
        <v>0.28929903472441787</v>
      </c>
    </row>
    <row r="135" spans="1:6" ht="21" customHeight="1" x14ac:dyDescent="0.25">
      <c r="A135" s="4" t="s">
        <v>226</v>
      </c>
      <c r="B135" s="5">
        <v>207.75777332595999</v>
      </c>
      <c r="C135" s="101">
        <f t="shared" si="5"/>
        <v>0.56068919233000492</v>
      </c>
      <c r="D135" s="5">
        <v>141.847087196552</v>
      </c>
      <c r="E135" s="101">
        <f t="shared" si="5"/>
        <v>0.49049789825565199</v>
      </c>
    </row>
    <row r="136" spans="1:6" x14ac:dyDescent="0.25">
      <c r="A136" s="15" t="s">
        <v>83</v>
      </c>
      <c r="B136" s="92">
        <v>37054</v>
      </c>
      <c r="C136" s="101">
        <f t="shared" si="5"/>
        <v>100</v>
      </c>
      <c r="D136" s="92">
        <v>28919</v>
      </c>
      <c r="E136" s="101">
        <f t="shared" si="5"/>
        <v>100</v>
      </c>
    </row>
    <row r="137" spans="1:6" x14ac:dyDescent="0.25">
      <c r="A137" s="15" t="s">
        <v>12</v>
      </c>
      <c r="B137" s="5">
        <v>423.97988772300903</v>
      </c>
      <c r="C137" s="16" t="s">
        <v>4</v>
      </c>
      <c r="D137" s="5">
        <v>123.649255884761</v>
      </c>
      <c r="E137" s="17" t="s">
        <v>4</v>
      </c>
    </row>
    <row r="138" spans="1:6" x14ac:dyDescent="0.25">
      <c r="A138" s="18" t="s">
        <v>13</v>
      </c>
      <c r="B138" s="92">
        <v>37478</v>
      </c>
      <c r="C138" s="19" t="s">
        <v>4</v>
      </c>
      <c r="D138" s="92">
        <v>29043</v>
      </c>
      <c r="E138" s="19" t="s">
        <v>4</v>
      </c>
    </row>
    <row r="139" spans="1:6" x14ac:dyDescent="0.25">
      <c r="A139" s="104" t="s">
        <v>265</v>
      </c>
      <c r="B139" s="104"/>
      <c r="C139" s="104"/>
      <c r="D139" s="104"/>
      <c r="E139" s="104"/>
      <c r="F139" s="104"/>
    </row>
    <row r="140" spans="1:6" x14ac:dyDescent="0.25">
      <c r="A140" s="262" t="s">
        <v>132</v>
      </c>
      <c r="B140" s="262"/>
      <c r="C140" s="262"/>
      <c r="D140" s="262"/>
      <c r="E140" s="262"/>
      <c r="F140" s="262"/>
    </row>
  </sheetData>
  <mergeCells count="50">
    <mergeCell ref="A120:F120"/>
    <mergeCell ref="A140:F140"/>
    <mergeCell ref="A60:F60"/>
    <mergeCell ref="A84:A85"/>
    <mergeCell ref="B84:B85"/>
    <mergeCell ref="C84:C85"/>
    <mergeCell ref="D84:D85"/>
    <mergeCell ref="E84:E85"/>
    <mergeCell ref="A61:E61"/>
    <mergeCell ref="A63:E63"/>
    <mergeCell ref="A64:A65"/>
    <mergeCell ref="B64:B65"/>
    <mergeCell ref="C64:C65"/>
    <mergeCell ref="D64:D65"/>
    <mergeCell ref="E64:E65"/>
    <mergeCell ref="A40:F40"/>
    <mergeCell ref="A123:E123"/>
    <mergeCell ref="A124:A125"/>
    <mergeCell ref="B124:B125"/>
    <mergeCell ref="C124:C125"/>
    <mergeCell ref="D124:D125"/>
    <mergeCell ref="E124:E125"/>
    <mergeCell ref="A103:E103"/>
    <mergeCell ref="A104:A105"/>
    <mergeCell ref="B104:B105"/>
    <mergeCell ref="C104:C105"/>
    <mergeCell ref="D104:D105"/>
    <mergeCell ref="E104:E105"/>
    <mergeCell ref="A83:E83"/>
    <mergeCell ref="A80:F80"/>
    <mergeCell ref="A100:F100"/>
    <mergeCell ref="A43:E43"/>
    <mergeCell ref="A44:A45"/>
    <mergeCell ref="B44:B45"/>
    <mergeCell ref="C44:C45"/>
    <mergeCell ref="D44:D45"/>
    <mergeCell ref="E44:E45"/>
    <mergeCell ref="A3:E3"/>
    <mergeCell ref="A23:E23"/>
    <mergeCell ref="A24:A25"/>
    <mergeCell ref="B24:B25"/>
    <mergeCell ref="C24:C25"/>
    <mergeCell ref="D24:D25"/>
    <mergeCell ref="E24:E25"/>
    <mergeCell ref="A4:A5"/>
    <mergeCell ref="B4:B5"/>
    <mergeCell ref="C4:C5"/>
    <mergeCell ref="D4:D5"/>
    <mergeCell ref="E4:E5"/>
    <mergeCell ref="A20:F20"/>
  </mergeCells>
  <pageMargins left="0.7" right="0.7" top="0.75" bottom="0.75" header="0.3" footer="0.3"/>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zoomScaleNormal="100" workbookViewId="0">
      <selection activeCell="A2" sqref="A2"/>
    </sheetView>
  </sheetViews>
  <sheetFormatPr baseColWidth="10" defaultRowHeight="15" x14ac:dyDescent="0.25"/>
  <cols>
    <col min="1" max="1" width="44.85546875" style="100" customWidth="1"/>
    <col min="2" max="4" width="13.5703125" style="107" customWidth="1"/>
    <col min="5" max="5" width="13.5703125" style="106" customWidth="1"/>
    <col min="6" max="6" width="11.42578125" style="107"/>
    <col min="7" max="7" width="11.42578125" style="98"/>
    <col min="8" max="8" width="11.42578125" style="98" customWidth="1"/>
    <col min="9" max="18" width="11.42578125" style="98"/>
    <col min="19" max="16384" width="11.42578125" style="99"/>
  </cols>
  <sheetData>
    <row r="1" spans="1:10" x14ac:dyDescent="0.25">
      <c r="A1" s="26" t="s">
        <v>271</v>
      </c>
      <c r="B1" s="105"/>
      <c r="C1" s="105"/>
      <c r="D1" s="105"/>
    </row>
    <row r="2" spans="1:10" ht="15" customHeight="1" x14ac:dyDescent="0.25">
      <c r="A2" s="28"/>
      <c r="B2" s="105"/>
      <c r="C2" s="105"/>
      <c r="D2" s="105"/>
    </row>
    <row r="3" spans="1:10" ht="15.75" customHeight="1" x14ac:dyDescent="0.25">
      <c r="B3" s="111"/>
      <c r="C3" s="111"/>
      <c r="D3" s="111"/>
      <c r="E3" s="108"/>
      <c r="F3" s="98"/>
    </row>
    <row r="4" spans="1:10" ht="15.75" customHeight="1" x14ac:dyDescent="0.25">
      <c r="A4" s="111" t="s">
        <v>14</v>
      </c>
      <c r="B4" s="112"/>
      <c r="C4" s="112"/>
      <c r="D4" s="112"/>
      <c r="E4" s="110" t="s">
        <v>84</v>
      </c>
      <c r="F4" s="98"/>
    </row>
    <row r="5" spans="1:10" ht="45" x14ac:dyDescent="0.25">
      <c r="A5" s="114" t="s">
        <v>34</v>
      </c>
      <c r="B5" s="27" t="s">
        <v>35</v>
      </c>
      <c r="C5" s="27" t="s">
        <v>36</v>
      </c>
      <c r="D5" s="27" t="s">
        <v>104</v>
      </c>
      <c r="E5" s="31" t="s">
        <v>13</v>
      </c>
      <c r="F5" s="98"/>
    </row>
    <row r="6" spans="1:10" ht="22.5" x14ac:dyDescent="0.25">
      <c r="A6" s="29" t="s">
        <v>228</v>
      </c>
      <c r="B6" s="84">
        <v>15.667818155536599</v>
      </c>
      <c r="C6" s="84">
        <v>1.6391279363969942</v>
      </c>
      <c r="D6" s="84">
        <v>2.9654655587775669</v>
      </c>
      <c r="E6" s="84">
        <v>11.388894865250514</v>
      </c>
      <c r="F6" s="98"/>
      <c r="G6" s="230"/>
      <c r="H6" s="230"/>
      <c r="I6" s="230"/>
      <c r="J6" s="230"/>
    </row>
    <row r="7" spans="1:10" ht="22.5" x14ac:dyDescent="0.25">
      <c r="A7" s="29" t="s">
        <v>229</v>
      </c>
      <c r="B7" s="84">
        <v>20.626796893835817</v>
      </c>
      <c r="C7" s="84">
        <v>2.05845753159416</v>
      </c>
      <c r="D7" s="84">
        <v>10.104310720859109</v>
      </c>
      <c r="E7" s="84">
        <v>17.021668351313266</v>
      </c>
      <c r="F7" s="98"/>
      <c r="G7" s="230"/>
      <c r="H7" s="230"/>
      <c r="I7" s="230"/>
      <c r="J7" s="230"/>
    </row>
    <row r="8" spans="1:10" ht="22.5" x14ac:dyDescent="0.25">
      <c r="A8" s="29" t="s">
        <v>230</v>
      </c>
      <c r="B8" s="84">
        <v>3.3294941196833787</v>
      </c>
      <c r="C8" s="84">
        <v>2.2117385008317445</v>
      </c>
      <c r="D8" s="84">
        <v>3.0184994378898429</v>
      </c>
      <c r="E8" s="84">
        <v>3.2179874010699034</v>
      </c>
      <c r="F8" s="98"/>
      <c r="G8" s="230"/>
      <c r="H8" s="230"/>
      <c r="I8" s="230"/>
      <c r="J8" s="230"/>
    </row>
    <row r="9" spans="1:10" x14ac:dyDescent="0.25">
      <c r="A9" s="29" t="s">
        <v>231</v>
      </c>
      <c r="B9" s="84">
        <v>0.69788915132326712</v>
      </c>
      <c r="C9" s="84">
        <v>0</v>
      </c>
      <c r="D9" s="84">
        <v>0</v>
      </c>
      <c r="E9" s="84">
        <v>0.46343251151526016</v>
      </c>
      <c r="F9" s="98"/>
      <c r="G9" s="230"/>
      <c r="H9" s="230"/>
      <c r="I9" s="230"/>
      <c r="J9" s="230"/>
    </row>
    <row r="10" spans="1:10" x14ac:dyDescent="0.25">
      <c r="A10" s="29" t="s">
        <v>232</v>
      </c>
      <c r="B10" s="84">
        <v>0.52394524961615707</v>
      </c>
      <c r="C10" s="84">
        <v>0</v>
      </c>
      <c r="D10" s="84">
        <v>0.41136775739413323</v>
      </c>
      <c r="E10" s="84">
        <v>0.48254128399959517</v>
      </c>
      <c r="F10" s="98"/>
      <c r="G10" s="230"/>
      <c r="H10" s="230"/>
      <c r="I10" s="230"/>
      <c r="J10" s="230"/>
    </row>
    <row r="11" spans="1:10" ht="22.5" x14ac:dyDescent="0.25">
      <c r="A11" s="29" t="s">
        <v>109</v>
      </c>
      <c r="B11" s="84">
        <v>33.078863554422902</v>
      </c>
      <c r="C11" s="84">
        <v>19.187049300167931</v>
      </c>
      <c r="D11" s="84">
        <v>27.573369189493171</v>
      </c>
      <c r="E11" s="84">
        <v>31.15623320183645</v>
      </c>
      <c r="F11" s="98"/>
      <c r="G11" s="230"/>
      <c r="H11" s="230"/>
      <c r="I11" s="230"/>
      <c r="J11" s="230"/>
    </row>
    <row r="12" spans="1:10" ht="22.5" x14ac:dyDescent="0.25">
      <c r="A12" s="29" t="s">
        <v>110</v>
      </c>
      <c r="B12" s="84">
        <v>12.117274127385381</v>
      </c>
      <c r="C12" s="84">
        <v>1.7842767092599401</v>
      </c>
      <c r="D12" s="84">
        <v>15.839450361376272</v>
      </c>
      <c r="E12" s="84">
        <v>13.245308538819545</v>
      </c>
      <c r="F12" s="98"/>
      <c r="G12" s="230"/>
      <c r="H12" s="230"/>
      <c r="I12" s="230"/>
      <c r="J12" s="230"/>
    </row>
    <row r="13" spans="1:10" ht="22.5" x14ac:dyDescent="0.25">
      <c r="A13" s="29" t="s">
        <v>233</v>
      </c>
      <c r="B13" s="84">
        <v>3.0636871846828218</v>
      </c>
      <c r="C13" s="84">
        <v>3.6316283456387617</v>
      </c>
      <c r="D13" s="84">
        <v>12.109728496708547</v>
      </c>
      <c r="E13" s="84">
        <v>6.0288619949210167</v>
      </c>
      <c r="F13" s="98"/>
      <c r="G13" s="230"/>
      <c r="H13" s="230"/>
      <c r="I13" s="230"/>
      <c r="J13" s="230"/>
    </row>
    <row r="14" spans="1:10" ht="33.75" x14ac:dyDescent="0.25">
      <c r="A14" s="29" t="s">
        <v>46</v>
      </c>
      <c r="B14" s="84">
        <v>1.3327893923092808</v>
      </c>
      <c r="C14" s="84">
        <v>1.8219452378890579</v>
      </c>
      <c r="D14" s="84">
        <v>5.8995155854696746</v>
      </c>
      <c r="E14" s="84">
        <v>2.8314663740399526</v>
      </c>
      <c r="F14" s="98"/>
      <c r="G14" s="230"/>
      <c r="H14" s="230"/>
      <c r="I14" s="230"/>
      <c r="J14" s="230"/>
    </row>
    <row r="15" spans="1:10" ht="22.5" x14ac:dyDescent="0.25">
      <c r="A15" s="29" t="s">
        <v>111</v>
      </c>
      <c r="B15" s="84">
        <v>0.43340025684183225</v>
      </c>
      <c r="C15" s="84">
        <v>0</v>
      </c>
      <c r="D15" s="84">
        <v>2.7366437650205562</v>
      </c>
      <c r="E15" s="84">
        <v>1.1833385363941447</v>
      </c>
      <c r="F15" s="98"/>
      <c r="G15" s="230"/>
      <c r="H15" s="230"/>
      <c r="I15" s="230"/>
      <c r="J15" s="230"/>
    </row>
    <row r="16" spans="1:10" ht="18" customHeight="1" x14ac:dyDescent="0.25">
      <c r="A16" s="29" t="s">
        <v>42</v>
      </c>
      <c r="B16" s="84">
        <v>9.1280419143625515</v>
      </c>
      <c r="C16" s="84">
        <v>67.665776438221414</v>
      </c>
      <c r="D16" s="84">
        <v>19.341649127011127</v>
      </c>
      <c r="E16" s="84">
        <v>12.980266940840337</v>
      </c>
      <c r="F16" s="109"/>
      <c r="G16" s="230"/>
      <c r="H16" s="230"/>
      <c r="I16" s="230"/>
      <c r="J16" s="230"/>
    </row>
    <row r="17" spans="1:10" ht="18" customHeight="1" x14ac:dyDescent="0.25">
      <c r="A17" s="30" t="s">
        <v>8</v>
      </c>
      <c r="B17" s="128">
        <v>99.999999999999972</v>
      </c>
      <c r="C17" s="128">
        <v>100</v>
      </c>
      <c r="D17" s="128">
        <v>100</v>
      </c>
      <c r="E17" s="128">
        <v>100.00000000000001</v>
      </c>
      <c r="F17" s="109"/>
      <c r="G17" s="230"/>
      <c r="H17" s="230"/>
      <c r="I17" s="230"/>
      <c r="J17" s="230"/>
    </row>
    <row r="18" spans="1:10" ht="18" customHeight="1" x14ac:dyDescent="0.25">
      <c r="A18" s="30" t="s">
        <v>13</v>
      </c>
      <c r="B18" s="55">
        <v>7091.3201305589828</v>
      </c>
      <c r="C18" s="55">
        <v>93.024187134756957</v>
      </c>
      <c r="D18" s="55">
        <v>3494.5685006928625</v>
      </c>
      <c r="E18" s="55">
        <v>10678.912818386601</v>
      </c>
      <c r="F18" s="98"/>
      <c r="G18" s="230"/>
      <c r="H18" s="230"/>
      <c r="I18" s="230"/>
      <c r="J18" s="230"/>
    </row>
    <row r="19" spans="1:10" ht="12.75" customHeight="1" x14ac:dyDescent="0.25">
      <c r="A19" s="104" t="s">
        <v>112</v>
      </c>
      <c r="B19" s="104"/>
      <c r="C19" s="104"/>
      <c r="D19" s="104"/>
      <c r="E19" s="104"/>
      <c r="F19" s="104"/>
    </row>
    <row r="20" spans="1:10" ht="12.75" customHeight="1" x14ac:dyDescent="0.25">
      <c r="A20" s="157" t="s">
        <v>132</v>
      </c>
      <c r="B20" s="104"/>
      <c r="C20" s="104"/>
      <c r="D20" s="104"/>
      <c r="E20" s="104"/>
      <c r="F20" s="104"/>
    </row>
    <row r="21" spans="1:10" x14ac:dyDescent="0.25">
      <c r="A21" s="85"/>
      <c r="B21" s="85"/>
      <c r="C21" s="85"/>
      <c r="D21" s="85"/>
      <c r="E21" s="85"/>
      <c r="F21" s="85"/>
    </row>
    <row r="22" spans="1:10" x14ac:dyDescent="0.25">
      <c r="A22" s="85"/>
      <c r="B22" s="85"/>
      <c r="C22" s="85"/>
      <c r="D22" s="85"/>
      <c r="E22" s="108"/>
      <c r="F22" s="98"/>
    </row>
    <row r="23" spans="1:10" x14ac:dyDescent="0.25">
      <c r="A23" s="275" t="s">
        <v>24</v>
      </c>
      <c r="B23" s="275"/>
      <c r="C23" s="275"/>
      <c r="D23" s="275"/>
      <c r="E23" s="110" t="s">
        <v>84</v>
      </c>
      <c r="F23" s="98"/>
    </row>
    <row r="24" spans="1:10" ht="45" x14ac:dyDescent="0.25">
      <c r="A24" s="114" t="s">
        <v>34</v>
      </c>
      <c r="B24" s="27" t="s">
        <v>35</v>
      </c>
      <c r="C24" s="27" t="s">
        <v>36</v>
      </c>
      <c r="D24" s="27" t="s">
        <v>104</v>
      </c>
      <c r="E24" s="31" t="s">
        <v>13</v>
      </c>
      <c r="F24" s="98"/>
    </row>
    <row r="25" spans="1:10" ht="22.5" x14ac:dyDescent="0.25">
      <c r="A25" s="29" t="s">
        <v>228</v>
      </c>
      <c r="B25" s="84">
        <v>14.326141280500549</v>
      </c>
      <c r="C25" s="84">
        <v>10.732435057780473</v>
      </c>
      <c r="D25" s="84">
        <v>3.2021017473660613</v>
      </c>
      <c r="E25" s="84">
        <v>10.136778741082157</v>
      </c>
      <c r="F25" s="98"/>
    </row>
    <row r="26" spans="1:10" ht="43.5" customHeight="1" x14ac:dyDescent="0.25">
      <c r="A26" s="29" t="s">
        <v>229</v>
      </c>
      <c r="B26" s="84">
        <v>49.924761986957257</v>
      </c>
      <c r="C26" s="84">
        <v>0</v>
      </c>
      <c r="D26" s="84">
        <v>17.533039373775125</v>
      </c>
      <c r="E26" s="84">
        <v>37.543810080337572</v>
      </c>
      <c r="F26" s="98"/>
    </row>
    <row r="27" spans="1:10" ht="22.5" x14ac:dyDescent="0.25">
      <c r="A27" s="29" t="s">
        <v>230</v>
      </c>
      <c r="B27" s="84">
        <v>1.7041444366397178</v>
      </c>
      <c r="C27" s="84">
        <v>0</v>
      </c>
      <c r="D27" s="84">
        <v>2.1462314043817492</v>
      </c>
      <c r="E27" s="84">
        <v>1.8621137228958937</v>
      </c>
      <c r="F27" s="98"/>
    </row>
    <row r="28" spans="1:10" x14ac:dyDescent="0.25">
      <c r="A28" s="29" t="s">
        <v>231</v>
      </c>
      <c r="B28" s="84">
        <v>0.16257957177342691</v>
      </c>
      <c r="C28" s="84">
        <v>0</v>
      </c>
      <c r="D28" s="84">
        <v>0</v>
      </c>
      <c r="E28" s="84">
        <v>0.10084353868669634</v>
      </c>
      <c r="F28" s="98"/>
    </row>
    <row r="29" spans="1:10" x14ac:dyDescent="0.25">
      <c r="A29" s="29" t="s">
        <v>232</v>
      </c>
      <c r="B29" s="84">
        <v>0.35494112756632251</v>
      </c>
      <c r="C29" s="84">
        <v>0</v>
      </c>
      <c r="D29" s="84">
        <v>0.49623733797384667</v>
      </c>
      <c r="E29" s="84">
        <v>0.40630543460724899</v>
      </c>
      <c r="F29" s="98"/>
    </row>
    <row r="30" spans="1:10" ht="22.5" x14ac:dyDescent="0.25">
      <c r="A30" s="29" t="s">
        <v>109</v>
      </c>
      <c r="B30" s="84">
        <v>14.856109639668095</v>
      </c>
      <c r="C30" s="84">
        <v>9.8125643301287262</v>
      </c>
      <c r="D30" s="84">
        <v>17.547443932840373</v>
      </c>
      <c r="E30" s="84">
        <v>15.842393120733616</v>
      </c>
      <c r="F30" s="98"/>
    </row>
    <row r="31" spans="1:10" ht="22.5" x14ac:dyDescent="0.25">
      <c r="A31" s="29" t="s">
        <v>110</v>
      </c>
      <c r="B31" s="84">
        <v>8.2118469331549306</v>
      </c>
      <c r="C31" s="84">
        <v>11.682818334080633</v>
      </c>
      <c r="D31" s="84">
        <v>15.0508438745326</v>
      </c>
      <c r="E31" s="84">
        <v>10.7932648949251</v>
      </c>
      <c r="F31" s="98"/>
    </row>
    <row r="32" spans="1:10" ht="22.5" x14ac:dyDescent="0.25">
      <c r="A32" s="29" t="s">
        <v>233</v>
      </c>
      <c r="B32" s="84">
        <v>1.0788956762900752</v>
      </c>
      <c r="C32" s="84">
        <v>0</v>
      </c>
      <c r="D32" s="84">
        <v>12.797108810736862</v>
      </c>
      <c r="E32" s="84">
        <v>5.4695796457426109</v>
      </c>
      <c r="F32" s="98"/>
    </row>
    <row r="33" spans="1:6" ht="33.75" x14ac:dyDescent="0.25">
      <c r="A33" s="29" t="s">
        <v>46</v>
      </c>
      <c r="B33" s="84">
        <v>0.6718639269126081</v>
      </c>
      <c r="C33" s="84">
        <v>0</v>
      </c>
      <c r="D33" s="84">
        <v>6.6349681511404075</v>
      </c>
      <c r="E33" s="84">
        <v>2.9056058384954482</v>
      </c>
      <c r="F33" s="98"/>
    </row>
    <row r="34" spans="1:6" ht="22.5" x14ac:dyDescent="0.25">
      <c r="A34" s="29" t="s">
        <v>111</v>
      </c>
      <c r="B34" s="84">
        <v>0.16703880432471091</v>
      </c>
      <c r="C34" s="84">
        <v>0</v>
      </c>
      <c r="D34" s="84">
        <v>2.2415143156704258</v>
      </c>
      <c r="E34" s="84">
        <v>0.94443222966683471</v>
      </c>
      <c r="F34" s="98"/>
    </row>
    <row r="35" spans="1:6" ht="18" customHeight="1" x14ac:dyDescent="0.25">
      <c r="A35" s="29" t="s">
        <v>42</v>
      </c>
      <c r="B35" s="84">
        <v>8.5416766162123157</v>
      </c>
      <c r="C35" s="84">
        <v>67.772182278010163</v>
      </c>
      <c r="D35" s="84">
        <v>22.350511051582554</v>
      </c>
      <c r="E35" s="84">
        <v>13.99487275282684</v>
      </c>
      <c r="F35" s="98"/>
    </row>
    <row r="36" spans="1:6" x14ac:dyDescent="0.25">
      <c r="A36" s="30" t="s">
        <v>8</v>
      </c>
      <c r="B36" s="128">
        <v>99.999999999999972</v>
      </c>
      <c r="C36" s="128">
        <v>100</v>
      </c>
      <c r="D36" s="128">
        <v>100</v>
      </c>
      <c r="E36" s="128">
        <v>100.00000000000001</v>
      </c>
      <c r="F36" s="98"/>
    </row>
    <row r="37" spans="1:6" ht="24" customHeight="1" x14ac:dyDescent="0.25">
      <c r="A37" s="30" t="s">
        <v>13</v>
      </c>
      <c r="B37" s="55">
        <v>1909.7552817614021</v>
      </c>
      <c r="C37" s="55">
        <v>14.207264527788849</v>
      </c>
      <c r="D37" s="55">
        <v>1154.9376980332513</v>
      </c>
      <c r="E37" s="55">
        <f>B37+C37+D37</f>
        <v>3078.9002443224422</v>
      </c>
      <c r="F37" s="104"/>
    </row>
    <row r="38" spans="1:6" ht="17.25" customHeight="1" x14ac:dyDescent="0.25">
      <c r="A38" s="104" t="s">
        <v>260</v>
      </c>
      <c r="B38" s="104"/>
      <c r="C38" s="104"/>
      <c r="D38" s="104"/>
      <c r="E38" s="104"/>
      <c r="F38" s="152"/>
    </row>
    <row r="39" spans="1:6" ht="15" customHeight="1" x14ac:dyDescent="0.25">
      <c r="A39" s="215" t="s">
        <v>132</v>
      </c>
      <c r="B39" s="104"/>
      <c r="C39" s="104"/>
      <c r="D39" s="104"/>
      <c r="E39" s="104"/>
      <c r="F39" s="98"/>
    </row>
    <row r="40" spans="1:6" ht="12.75" customHeight="1" x14ac:dyDescent="0.25">
      <c r="A40" s="98"/>
      <c r="B40" s="98"/>
      <c r="C40" s="98"/>
      <c r="D40" s="98"/>
      <c r="E40" s="108"/>
      <c r="F40" s="98"/>
    </row>
    <row r="41" spans="1:6" x14ac:dyDescent="0.25">
      <c r="A41" s="98"/>
      <c r="B41" s="98"/>
      <c r="C41" s="98"/>
      <c r="D41" s="98"/>
      <c r="E41" s="108"/>
      <c r="F41" s="98"/>
    </row>
    <row r="42" spans="1:6" x14ac:dyDescent="0.25">
      <c r="A42" s="111"/>
      <c r="B42" s="111"/>
      <c r="C42" s="111"/>
      <c r="D42" s="111"/>
      <c r="E42" s="108"/>
      <c r="F42" s="98"/>
    </row>
    <row r="43" spans="1:6" x14ac:dyDescent="0.25">
      <c r="A43" s="111" t="s">
        <v>65</v>
      </c>
      <c r="B43" s="112"/>
      <c r="C43" s="112"/>
      <c r="D43" s="112"/>
      <c r="E43" s="110" t="s">
        <v>84</v>
      </c>
      <c r="F43" s="98"/>
    </row>
    <row r="44" spans="1:6" ht="45" x14ac:dyDescent="0.25">
      <c r="A44" s="114" t="s">
        <v>34</v>
      </c>
      <c r="B44" s="27" t="s">
        <v>35</v>
      </c>
      <c r="C44" s="27" t="s">
        <v>36</v>
      </c>
      <c r="D44" s="27" t="s">
        <v>104</v>
      </c>
      <c r="E44" s="31" t="s">
        <v>13</v>
      </c>
      <c r="F44" s="98"/>
    </row>
    <row r="45" spans="1:6" ht="22.5" x14ac:dyDescent="0.25">
      <c r="A45" s="29" t="s">
        <v>228</v>
      </c>
      <c r="B45" s="84">
        <v>25.038784409448713</v>
      </c>
      <c r="C45" s="84">
        <v>0</v>
      </c>
      <c r="D45" s="84">
        <v>4.2215477814044462</v>
      </c>
      <c r="E45" s="84">
        <v>18.544807437280284</v>
      </c>
      <c r="F45" s="98"/>
    </row>
    <row r="46" spans="1:6" ht="22.5" x14ac:dyDescent="0.25">
      <c r="A46" s="29" t="s">
        <v>229</v>
      </c>
      <c r="B46" s="84">
        <v>7.572104338380754</v>
      </c>
      <c r="C46" s="84">
        <v>0</v>
      </c>
      <c r="D46" s="84">
        <v>3.4209411579103843</v>
      </c>
      <c r="E46" s="84">
        <v>6.2460712808458432</v>
      </c>
      <c r="F46" s="98"/>
    </row>
    <row r="47" spans="1:6" ht="22.5" x14ac:dyDescent="0.25">
      <c r="A47" s="29" t="s">
        <v>230</v>
      </c>
      <c r="B47" s="84">
        <v>3.6037973949288156</v>
      </c>
      <c r="C47" s="84">
        <v>6.0506165643227989</v>
      </c>
      <c r="D47" s="84">
        <v>5.1324867460865295</v>
      </c>
      <c r="E47" s="84">
        <v>4.0880008349551966</v>
      </c>
      <c r="F47" s="98"/>
    </row>
    <row r="48" spans="1:6" x14ac:dyDescent="0.25">
      <c r="A48" s="29" t="s">
        <v>231</v>
      </c>
      <c r="B48" s="84">
        <v>1.0622282023467087</v>
      </c>
      <c r="C48" s="84">
        <v>0</v>
      </c>
      <c r="D48" s="84">
        <v>0</v>
      </c>
      <c r="E48" s="84">
        <v>0.7334590404557535</v>
      </c>
      <c r="F48" s="98"/>
    </row>
    <row r="49" spans="1:6" x14ac:dyDescent="0.25">
      <c r="A49" s="29" t="s">
        <v>232</v>
      </c>
      <c r="B49" s="84">
        <v>0.35702435164418345</v>
      </c>
      <c r="C49" s="84">
        <v>0</v>
      </c>
      <c r="D49" s="84">
        <v>0.20738172091214904</v>
      </c>
      <c r="E49" s="84">
        <v>0.30821036447034844</v>
      </c>
      <c r="F49" s="98"/>
    </row>
    <row r="50" spans="1:6" ht="22.5" x14ac:dyDescent="0.25">
      <c r="A50" s="29" t="s">
        <v>109</v>
      </c>
      <c r="B50" s="84">
        <v>42.578303184745536</v>
      </c>
      <c r="C50" s="84">
        <v>21.728640419017271</v>
      </c>
      <c r="D50" s="84">
        <v>35.7410975489571</v>
      </c>
      <c r="E50" s="84">
        <v>40.293323852970943</v>
      </c>
      <c r="F50" s="98"/>
    </row>
    <row r="51" spans="1:6" ht="22.5" x14ac:dyDescent="0.25">
      <c r="A51" s="29" t="s">
        <v>110</v>
      </c>
      <c r="B51" s="84">
        <v>10.868765168189118</v>
      </c>
      <c r="C51" s="84">
        <v>0</v>
      </c>
      <c r="D51" s="84">
        <v>17.054424070506087</v>
      </c>
      <c r="E51" s="84">
        <v>12.577833851419413</v>
      </c>
      <c r="F51" s="98"/>
    </row>
    <row r="52" spans="1:6" ht="22.5" x14ac:dyDescent="0.25">
      <c r="A52" s="29" t="s">
        <v>233</v>
      </c>
      <c r="B52" s="84">
        <v>1.2657694218071118</v>
      </c>
      <c r="C52" s="84">
        <v>0</v>
      </c>
      <c r="D52" s="84">
        <v>14.819778397565621</v>
      </c>
      <c r="E52" s="84">
        <v>5.2823285219083687</v>
      </c>
      <c r="F52" s="98"/>
    </row>
    <row r="53" spans="1:6" ht="27.75" customHeight="1" x14ac:dyDescent="0.25">
      <c r="A53" s="29" t="s">
        <v>46</v>
      </c>
      <c r="B53" s="84">
        <v>0.34354344232069045</v>
      </c>
      <c r="C53" s="84">
        <v>0</v>
      </c>
      <c r="D53" s="84">
        <v>4.0494594505690324</v>
      </c>
      <c r="E53" s="84">
        <v>1.4417753846851744</v>
      </c>
      <c r="F53" s="98"/>
    </row>
    <row r="54" spans="1:6" ht="22.5" x14ac:dyDescent="0.25">
      <c r="A54" s="29" t="s">
        <v>111</v>
      </c>
      <c r="B54" s="84">
        <v>0.18750381583919704</v>
      </c>
      <c r="C54" s="84">
        <v>0</v>
      </c>
      <c r="D54" s="84">
        <v>1.0136835206265187</v>
      </c>
      <c r="E54" s="84">
        <v>0.43100238338057129</v>
      </c>
      <c r="F54" s="98"/>
    </row>
    <row r="55" spans="1:6" x14ac:dyDescent="0.25">
      <c r="A55" s="29" t="s">
        <v>42</v>
      </c>
      <c r="B55" s="84">
        <v>7.1221762703491827</v>
      </c>
      <c r="C55" s="84">
        <v>72.220743016659924</v>
      </c>
      <c r="D55" s="84">
        <v>14.339199605462127</v>
      </c>
      <c r="E55" s="84">
        <v>10.053187047628102</v>
      </c>
      <c r="F55" s="98"/>
    </row>
    <row r="56" spans="1:6" s="98" customFormat="1" ht="24" customHeight="1" x14ac:dyDescent="0.25">
      <c r="A56" s="30" t="s">
        <v>8</v>
      </c>
      <c r="B56" s="128">
        <v>99.999999999999972</v>
      </c>
      <c r="C56" s="128">
        <v>100</v>
      </c>
      <c r="D56" s="128">
        <v>100</v>
      </c>
      <c r="E56" s="128">
        <v>100.00000000000001</v>
      </c>
    </row>
    <row r="57" spans="1:6" ht="21" customHeight="1" x14ac:dyDescent="0.25">
      <c r="A57" s="30" t="s">
        <v>13</v>
      </c>
      <c r="B57" s="55">
        <v>1949.0485354533148</v>
      </c>
      <c r="C57" s="55">
        <v>34.00400174218386</v>
      </c>
      <c r="D57" s="55">
        <v>839.6467655693906</v>
      </c>
      <c r="E57" s="55">
        <f t="shared" ref="E57" si="0">B57+C57+D57</f>
        <v>2822.6993027648891</v>
      </c>
      <c r="F57" s="152"/>
    </row>
    <row r="58" spans="1:6" x14ac:dyDescent="0.25">
      <c r="A58" s="104" t="s">
        <v>261</v>
      </c>
      <c r="B58" s="104"/>
      <c r="C58" s="104"/>
      <c r="D58" s="104"/>
      <c r="E58" s="104"/>
      <c r="F58" s="98"/>
    </row>
    <row r="59" spans="1:6" x14ac:dyDescent="0.25">
      <c r="A59" s="215" t="s">
        <v>132</v>
      </c>
      <c r="B59" s="104"/>
      <c r="C59" s="104"/>
      <c r="D59" s="104"/>
      <c r="E59" s="104"/>
      <c r="F59" s="98"/>
    </row>
    <row r="60" spans="1:6" x14ac:dyDescent="0.25">
      <c r="A60" s="98"/>
      <c r="B60" s="98"/>
      <c r="C60" s="98"/>
      <c r="D60" s="98"/>
      <c r="E60" s="108"/>
      <c r="F60" s="98"/>
    </row>
    <row r="61" spans="1:6" x14ac:dyDescent="0.25">
      <c r="A61" s="98"/>
      <c r="B61" s="98"/>
      <c r="C61" s="98"/>
      <c r="D61" s="98"/>
      <c r="E61" s="108"/>
      <c r="F61" s="98"/>
    </row>
    <row r="62" spans="1:6" ht="20.25" customHeight="1" x14ac:dyDescent="0.25">
      <c r="A62" s="111" t="s">
        <v>66</v>
      </c>
      <c r="B62" s="112"/>
      <c r="C62" s="112"/>
      <c r="D62" s="112"/>
      <c r="E62" s="110" t="s">
        <v>84</v>
      </c>
      <c r="F62" s="98"/>
    </row>
    <row r="63" spans="1:6" ht="45" x14ac:dyDescent="0.25">
      <c r="A63" s="114" t="s">
        <v>34</v>
      </c>
      <c r="B63" s="27" t="s">
        <v>35</v>
      </c>
      <c r="C63" s="27" t="s">
        <v>36</v>
      </c>
      <c r="D63" s="27" t="s">
        <v>104</v>
      </c>
      <c r="E63" s="31" t="s">
        <v>13</v>
      </c>
      <c r="F63" s="98"/>
    </row>
    <row r="64" spans="1:6" ht="22.5" x14ac:dyDescent="0.25">
      <c r="A64" s="29" t="s">
        <v>228</v>
      </c>
      <c r="B64" s="84">
        <v>12.26332327538087</v>
      </c>
      <c r="C64" s="84">
        <v>0</v>
      </c>
      <c r="D64" s="84">
        <v>2.3379164901993628</v>
      </c>
      <c r="E64" s="84">
        <v>8.3361137761527964</v>
      </c>
      <c r="F64" s="98"/>
    </row>
    <row r="65" spans="1:6" ht="22.5" x14ac:dyDescent="0.25">
      <c r="A65" s="29" t="s">
        <v>229</v>
      </c>
      <c r="B65" s="84">
        <v>12.918263249995061</v>
      </c>
      <c r="C65" s="84">
        <v>0</v>
      </c>
      <c r="D65" s="84">
        <v>6.6275116344742031</v>
      </c>
      <c r="E65" s="84">
        <v>10.356812312624765</v>
      </c>
      <c r="F65" s="98"/>
    </row>
    <row r="66" spans="1:6" ht="22.5" x14ac:dyDescent="0.25">
      <c r="A66" s="29" t="s">
        <v>230</v>
      </c>
      <c r="B66" s="84">
        <v>2.0868857547648494</v>
      </c>
      <c r="C66" s="84">
        <v>0</v>
      </c>
      <c r="D66" s="84">
        <v>1.2305894947377276</v>
      </c>
      <c r="E66" s="84">
        <v>1.7336017374606778</v>
      </c>
      <c r="F66" s="98"/>
    </row>
    <row r="67" spans="1:6" ht="30" customHeight="1" x14ac:dyDescent="0.25">
      <c r="A67" s="29" t="s">
        <v>231</v>
      </c>
      <c r="B67" s="84">
        <v>1.0209258009237789</v>
      </c>
      <c r="C67" s="84">
        <v>0</v>
      </c>
      <c r="D67" s="84">
        <v>0</v>
      </c>
      <c r="E67" s="84">
        <v>0.62035593384857712</v>
      </c>
      <c r="F67" s="98"/>
    </row>
    <row r="68" spans="1:6" x14ac:dyDescent="0.25">
      <c r="A68" s="29" t="s">
        <v>232</v>
      </c>
      <c r="B68" s="84">
        <v>0.2046364619208296</v>
      </c>
      <c r="C68" s="84">
        <v>0</v>
      </c>
      <c r="D68" s="84">
        <v>0.68999802963735124</v>
      </c>
      <c r="E68" s="84">
        <v>0.38536790584409047</v>
      </c>
      <c r="F68" s="98"/>
    </row>
    <row r="69" spans="1:6" ht="22.5" x14ac:dyDescent="0.25">
      <c r="A69" s="29" t="s">
        <v>109</v>
      </c>
      <c r="B69" s="84">
        <v>52.135087410537373</v>
      </c>
      <c r="C69" s="84">
        <v>17.181063218992495</v>
      </c>
      <c r="D69" s="84">
        <v>34.650488837531441</v>
      </c>
      <c r="E69" s="84">
        <v>45.029134737006714</v>
      </c>
      <c r="F69" s="98"/>
    </row>
    <row r="70" spans="1:6" ht="22.5" x14ac:dyDescent="0.25">
      <c r="A70" s="29" t="s">
        <v>110</v>
      </c>
      <c r="B70" s="84">
        <v>9.1548006778110853</v>
      </c>
      <c r="C70" s="84">
        <v>0</v>
      </c>
      <c r="D70" s="84">
        <v>15.361422749624609</v>
      </c>
      <c r="E70" s="84">
        <v>11.373970697273259</v>
      </c>
      <c r="F70" s="98"/>
    </row>
    <row r="71" spans="1:6" ht="22.5" x14ac:dyDescent="0.25">
      <c r="A71" s="29" t="s">
        <v>233</v>
      </c>
      <c r="B71" s="84">
        <v>1.5578708914303159</v>
      </c>
      <c r="C71" s="84">
        <v>9.0823800460753983</v>
      </c>
      <c r="D71" s="84">
        <v>11.434306959484463</v>
      </c>
      <c r="E71" s="84">
        <v>5.3999041460055226</v>
      </c>
      <c r="F71" s="98"/>
    </row>
    <row r="72" spans="1:6" ht="20.25" customHeight="1" x14ac:dyDescent="0.25">
      <c r="A72" s="29" t="s">
        <v>46</v>
      </c>
      <c r="B72" s="84">
        <v>0</v>
      </c>
      <c r="C72" s="84">
        <v>0</v>
      </c>
      <c r="D72" s="84">
        <v>6.3701343799648011</v>
      </c>
      <c r="E72" s="84">
        <v>2.4097870790882854</v>
      </c>
      <c r="F72" s="98"/>
    </row>
    <row r="73" spans="1:6" ht="22.5" x14ac:dyDescent="0.25">
      <c r="A73" s="29" t="s">
        <v>111</v>
      </c>
      <c r="B73" s="84">
        <v>0.63837527995914012</v>
      </c>
      <c r="C73" s="84">
        <v>0</v>
      </c>
      <c r="D73" s="84">
        <v>4.1403861098933454</v>
      </c>
      <c r="E73" s="84">
        <v>1.9541881924090752</v>
      </c>
      <c r="F73" s="98"/>
    </row>
    <row r="74" spans="1:6" x14ac:dyDescent="0.25">
      <c r="A74" s="29" t="s">
        <v>42</v>
      </c>
      <c r="B74" s="84">
        <v>8.01983119727673</v>
      </c>
      <c r="C74" s="84">
        <v>73.736556734932122</v>
      </c>
      <c r="D74" s="84">
        <v>17.157245314452709</v>
      </c>
      <c r="E74" s="84">
        <v>12.400763482286262</v>
      </c>
      <c r="F74" s="98"/>
    </row>
    <row r="75" spans="1:6" x14ac:dyDescent="0.25">
      <c r="A75" s="30" t="s">
        <v>8</v>
      </c>
      <c r="B75" s="128">
        <v>99.999999999999972</v>
      </c>
      <c r="C75" s="128">
        <v>100</v>
      </c>
      <c r="D75" s="128">
        <v>100</v>
      </c>
      <c r="E75" s="128">
        <v>100.00000000000001</v>
      </c>
      <c r="F75" s="98"/>
    </row>
    <row r="76" spans="1:6" ht="22.5" customHeight="1" x14ac:dyDescent="0.25">
      <c r="A76" s="30" t="s">
        <v>13</v>
      </c>
      <c r="B76" s="55">
        <v>1606.971206719033</v>
      </c>
      <c r="C76" s="55">
        <v>37.196117440006041</v>
      </c>
      <c r="D76" s="55">
        <v>1000.4408382923161</v>
      </c>
      <c r="E76" s="55">
        <f t="shared" ref="E76" si="1">B76+C76+D76</f>
        <v>2644.6081624513554</v>
      </c>
      <c r="F76" s="98"/>
    </row>
    <row r="77" spans="1:6" ht="15" customHeight="1" x14ac:dyDescent="0.25">
      <c r="A77" s="104" t="s">
        <v>262</v>
      </c>
      <c r="B77" s="104"/>
      <c r="C77" s="104"/>
      <c r="D77" s="104"/>
      <c r="E77" s="104"/>
      <c r="F77" s="98"/>
    </row>
    <row r="78" spans="1:6" x14ac:dyDescent="0.25">
      <c r="A78" s="215" t="s">
        <v>132</v>
      </c>
      <c r="B78" s="104"/>
      <c r="C78" s="104"/>
      <c r="D78" s="104"/>
      <c r="E78" s="104"/>
      <c r="F78" s="98"/>
    </row>
    <row r="79" spans="1:6" x14ac:dyDescent="0.25">
      <c r="A79" s="98"/>
      <c r="B79" s="98"/>
      <c r="C79" s="98"/>
      <c r="D79" s="98"/>
      <c r="E79" s="108"/>
      <c r="F79" s="98"/>
    </row>
    <row r="80" spans="1:6" x14ac:dyDescent="0.25">
      <c r="A80" s="111"/>
      <c r="B80" s="111"/>
      <c r="C80" s="111"/>
      <c r="D80" s="111"/>
      <c r="E80" s="108"/>
      <c r="F80" s="98"/>
    </row>
    <row r="81" spans="1:6" ht="29.25" customHeight="1" x14ac:dyDescent="0.25">
      <c r="A81" s="111" t="s">
        <v>81</v>
      </c>
      <c r="B81" s="112"/>
      <c r="C81" s="112"/>
      <c r="D81" s="112"/>
      <c r="E81" s="110" t="s">
        <v>84</v>
      </c>
      <c r="F81" s="98"/>
    </row>
    <row r="82" spans="1:6" ht="45" x14ac:dyDescent="0.25">
      <c r="A82" s="114" t="s">
        <v>34</v>
      </c>
      <c r="B82" s="27" t="s">
        <v>35</v>
      </c>
      <c r="C82" s="27" t="s">
        <v>36</v>
      </c>
      <c r="D82" s="27" t="s">
        <v>104</v>
      </c>
      <c r="E82" s="31" t="s">
        <v>13</v>
      </c>
      <c r="F82" s="98"/>
    </row>
    <row r="83" spans="1:6" ht="22.5" x14ac:dyDescent="0.25">
      <c r="A83" s="29" t="s">
        <v>228</v>
      </c>
      <c r="B83" s="84">
        <v>13.214245645038039</v>
      </c>
      <c r="C83" s="84">
        <v>0</v>
      </c>
      <c r="D83" s="84">
        <v>0</v>
      </c>
      <c r="E83" s="84">
        <v>10.199448605998292</v>
      </c>
      <c r="F83" s="98"/>
    </row>
    <row r="84" spans="1:6" ht="22.5" x14ac:dyDescent="0.25">
      <c r="A84" s="29" t="s">
        <v>229</v>
      </c>
      <c r="B84" s="84">
        <v>8.6729246538407381</v>
      </c>
      <c r="C84" s="84">
        <v>0</v>
      </c>
      <c r="D84" s="84">
        <v>3.3477704489745319</v>
      </c>
      <c r="E84" s="84">
        <v>7.4580040627974586</v>
      </c>
      <c r="F84" s="98"/>
    </row>
    <row r="85" spans="1:6" ht="22.5" x14ac:dyDescent="0.25">
      <c r="A85" s="29" t="s">
        <v>230</v>
      </c>
      <c r="B85" s="84">
        <v>9.0780341828466913</v>
      </c>
      <c r="C85" s="84">
        <v>0</v>
      </c>
      <c r="D85" s="84">
        <v>3.4059141749093023</v>
      </c>
      <c r="E85" s="84">
        <v>7.7839542130658259</v>
      </c>
      <c r="F85" s="98"/>
    </row>
    <row r="86" spans="1:6" x14ac:dyDescent="0.25">
      <c r="A86" s="29" t="s">
        <v>231</v>
      </c>
      <c r="B86" s="84">
        <v>0</v>
      </c>
      <c r="C86" s="84">
        <v>0</v>
      </c>
      <c r="D86" s="84">
        <v>0</v>
      </c>
      <c r="E86" s="84">
        <v>0</v>
      </c>
      <c r="F86" s="98"/>
    </row>
    <row r="87" spans="1:6" x14ac:dyDescent="0.25">
      <c r="A87" s="29" t="s">
        <v>232</v>
      </c>
      <c r="B87" s="84">
        <v>2.9290672549104082</v>
      </c>
      <c r="C87" s="84">
        <v>0</v>
      </c>
      <c r="D87" s="84">
        <v>0</v>
      </c>
      <c r="E87" s="84">
        <v>2.2608078987232423</v>
      </c>
      <c r="F87" s="98"/>
    </row>
    <row r="88" spans="1:6" ht="22.5" x14ac:dyDescent="0.25">
      <c r="A88" s="29" t="s">
        <v>109</v>
      </c>
      <c r="B88" s="84">
        <v>36.575418307717257</v>
      </c>
      <c r="C88" s="84">
        <v>0</v>
      </c>
      <c r="D88" s="84">
        <v>33.204442569728478</v>
      </c>
      <c r="E88" s="84">
        <v>35.806338638203201</v>
      </c>
      <c r="F88" s="98"/>
    </row>
    <row r="89" spans="1:6" ht="22.5" x14ac:dyDescent="0.25">
      <c r="A89" s="29" t="s">
        <v>110</v>
      </c>
      <c r="B89" s="84">
        <v>13.125586282831536</v>
      </c>
      <c r="C89" s="84">
        <v>0</v>
      </c>
      <c r="D89" s="84">
        <v>23.819213050138764</v>
      </c>
      <c r="E89" s="84">
        <v>15.565310439675848</v>
      </c>
      <c r="F89" s="98"/>
    </row>
    <row r="90" spans="1:6" ht="27.75" customHeight="1" x14ac:dyDescent="0.25">
      <c r="A90" s="29" t="s">
        <v>233</v>
      </c>
      <c r="B90" s="84">
        <v>5.2664950622143136</v>
      </c>
      <c r="C90" s="84">
        <v>0</v>
      </c>
      <c r="D90" s="84">
        <v>10.504271328776607</v>
      </c>
      <c r="E90" s="84">
        <v>6.4614805955363863</v>
      </c>
      <c r="F90" s="98"/>
    </row>
    <row r="91" spans="1:6" ht="27.75" customHeight="1" x14ac:dyDescent="0.25">
      <c r="A91" s="29" t="s">
        <v>46</v>
      </c>
      <c r="B91" s="84">
        <v>3.7131353790327957</v>
      </c>
      <c r="C91" s="84">
        <v>0</v>
      </c>
      <c r="D91" s="84">
        <v>10.77830248310158</v>
      </c>
      <c r="E91" s="84">
        <v>5.3250355538767371</v>
      </c>
      <c r="F91" s="98"/>
    </row>
    <row r="92" spans="1:6" ht="22.5" x14ac:dyDescent="0.25">
      <c r="A92" s="29" t="s">
        <v>111</v>
      </c>
      <c r="B92" s="84">
        <v>0</v>
      </c>
      <c r="C92" s="84">
        <v>0</v>
      </c>
      <c r="D92" s="84">
        <v>0</v>
      </c>
      <c r="E92" s="84">
        <v>0</v>
      </c>
      <c r="F92" s="98"/>
    </row>
    <row r="93" spans="1:6" x14ac:dyDescent="0.25">
      <c r="A93" s="29" t="s">
        <v>42</v>
      </c>
      <c r="B93" s="84">
        <v>7.425093231568213</v>
      </c>
      <c r="C93" s="84">
        <f t="shared" ref="C93" si="2">C95-SUM(C83:C92)</f>
        <v>0</v>
      </c>
      <c r="D93" s="84">
        <v>14.940085944370743</v>
      </c>
      <c r="E93" s="84">
        <v>9.1396199921230057</v>
      </c>
      <c r="F93" s="98"/>
    </row>
    <row r="94" spans="1:6" ht="21.75" customHeight="1" x14ac:dyDescent="0.25">
      <c r="A94" s="30" t="s">
        <v>8</v>
      </c>
      <c r="B94" s="128">
        <v>99.999999999999972</v>
      </c>
      <c r="C94" s="128">
        <v>0</v>
      </c>
      <c r="D94" s="128">
        <v>100</v>
      </c>
      <c r="E94" s="128">
        <v>100.00000000000001</v>
      </c>
      <c r="F94" s="104"/>
    </row>
    <row r="95" spans="1:6" ht="21.75" customHeight="1" x14ac:dyDescent="0.25">
      <c r="A95" s="30" t="s">
        <v>13</v>
      </c>
      <c r="B95" s="55">
        <v>147.75328657653083</v>
      </c>
      <c r="C95" s="55">
        <v>0</v>
      </c>
      <c r="D95" s="55">
        <v>43.673554138735483</v>
      </c>
      <c r="E95" s="55">
        <f t="shared" ref="E95" si="3">B95+C95+D95</f>
        <v>191.42684071526631</v>
      </c>
      <c r="F95" s="104"/>
    </row>
    <row r="96" spans="1:6" s="98" customFormat="1" ht="26.25" customHeight="1" x14ac:dyDescent="0.25">
      <c r="A96" s="104" t="s">
        <v>263</v>
      </c>
      <c r="B96" s="104"/>
      <c r="C96" s="104"/>
      <c r="D96" s="104"/>
      <c r="E96" s="104"/>
    </row>
    <row r="97" spans="1:6" x14ac:dyDescent="0.25">
      <c r="A97" s="215" t="s">
        <v>132</v>
      </c>
      <c r="B97" s="104"/>
      <c r="C97" s="104"/>
      <c r="D97" s="104"/>
      <c r="E97" s="104"/>
      <c r="F97" s="98"/>
    </row>
    <row r="98" spans="1:6" x14ac:dyDescent="0.25">
      <c r="A98" s="87"/>
      <c r="B98" s="87"/>
      <c r="C98" s="87"/>
      <c r="D98" s="87"/>
      <c r="E98" s="87"/>
      <c r="F98" s="98"/>
    </row>
    <row r="99" spans="1:6" x14ac:dyDescent="0.25">
      <c r="A99" s="98"/>
      <c r="B99" s="98"/>
      <c r="C99" s="98"/>
      <c r="D99" s="98"/>
      <c r="E99" s="108"/>
      <c r="F99" s="98"/>
    </row>
    <row r="100" spans="1:6" x14ac:dyDescent="0.25">
      <c r="A100" s="113" t="s">
        <v>134</v>
      </c>
      <c r="B100" s="112"/>
      <c r="C100" s="112"/>
      <c r="D100" s="112"/>
      <c r="E100" s="110" t="s">
        <v>84</v>
      </c>
      <c r="F100" s="98"/>
    </row>
    <row r="101" spans="1:6" ht="45" x14ac:dyDescent="0.25">
      <c r="A101" s="114" t="s">
        <v>34</v>
      </c>
      <c r="B101" s="27" t="s">
        <v>35</v>
      </c>
      <c r="C101" s="27" t="s">
        <v>36</v>
      </c>
      <c r="D101" s="27" t="s">
        <v>104</v>
      </c>
      <c r="E101" s="31" t="s">
        <v>13</v>
      </c>
      <c r="F101" s="98"/>
    </row>
    <row r="102" spans="1:6" ht="22.5" x14ac:dyDescent="0.25">
      <c r="A102" s="29" t="s">
        <v>228</v>
      </c>
      <c r="B102" s="84">
        <v>9.1230680051954831</v>
      </c>
      <c r="C102" s="84">
        <v>0</v>
      </c>
      <c r="D102" s="84">
        <v>1.6963172287551189</v>
      </c>
      <c r="E102" s="84">
        <v>7.8353979322622278</v>
      </c>
      <c r="F102" s="98"/>
    </row>
    <row r="103" spans="1:6" ht="22.5" x14ac:dyDescent="0.25">
      <c r="A103" s="29" t="s">
        <v>229</v>
      </c>
      <c r="B103" s="84">
        <v>4.3317955258984551</v>
      </c>
      <c r="C103" s="84">
        <v>53.047522483556527</v>
      </c>
      <c r="D103" s="84">
        <v>2.325834590395071</v>
      </c>
      <c r="E103" s="84">
        <v>4.097995553074683</v>
      </c>
      <c r="F103" s="98"/>
    </row>
    <row r="104" spans="1:6" ht="22.5" x14ac:dyDescent="0.25">
      <c r="A104" s="29" t="s">
        <v>230</v>
      </c>
      <c r="B104" s="84">
        <v>6.4435950015741712</v>
      </c>
      <c r="C104" s="84">
        <v>0</v>
      </c>
      <c r="D104" s="84">
        <v>6.5785166014057186</v>
      </c>
      <c r="E104" s="84">
        <v>6.4522663242724043</v>
      </c>
      <c r="F104" s="98"/>
    </row>
    <row r="105" spans="1:6" x14ac:dyDescent="0.25">
      <c r="A105" s="29" t="s">
        <v>231</v>
      </c>
      <c r="B105" s="84">
        <v>0.59682489019599283</v>
      </c>
      <c r="C105" s="84">
        <v>0</v>
      </c>
      <c r="D105" s="84">
        <v>0</v>
      </c>
      <c r="E105" s="84">
        <v>0.49364942014609275</v>
      </c>
      <c r="F105" s="98"/>
    </row>
    <row r="106" spans="1:6" x14ac:dyDescent="0.25">
      <c r="A106" s="29" t="s">
        <v>232</v>
      </c>
      <c r="B106" s="84">
        <v>1.1788277597869783</v>
      </c>
      <c r="C106" s="84">
        <v>0</v>
      </c>
      <c r="D106" s="84">
        <v>0</v>
      </c>
      <c r="E106" s="84">
        <v>0.97503916078275255</v>
      </c>
      <c r="F106" s="98"/>
    </row>
    <row r="107" spans="1:6" ht="22.5" x14ac:dyDescent="0.25">
      <c r="A107" s="29" t="s">
        <v>109</v>
      </c>
      <c r="B107" s="84">
        <v>24.202686594584364</v>
      </c>
      <c r="C107" s="84">
        <v>0</v>
      </c>
      <c r="D107" s="84">
        <v>19.622062837965924</v>
      </c>
      <c r="E107" s="84">
        <v>23.367109585196324</v>
      </c>
      <c r="F107" s="98"/>
    </row>
    <row r="108" spans="1:6" ht="22.5" x14ac:dyDescent="0.25">
      <c r="A108" s="29" t="s">
        <v>110</v>
      </c>
      <c r="B108" s="84">
        <v>23.70223933831959</v>
      </c>
      <c r="C108" s="84">
        <v>0</v>
      </c>
      <c r="D108" s="84">
        <v>18.477409120349215</v>
      </c>
      <c r="E108" s="84">
        <v>22.757845442219484</v>
      </c>
      <c r="F108" s="98"/>
    </row>
    <row r="109" spans="1:6" ht="19.5" customHeight="1" x14ac:dyDescent="0.25">
      <c r="A109" s="29" t="s">
        <v>233</v>
      </c>
      <c r="B109" s="84">
        <v>10.173923095797747</v>
      </c>
      <c r="C109" s="84">
        <v>0</v>
      </c>
      <c r="D109" s="84">
        <v>9.7501693206711941</v>
      </c>
      <c r="E109" s="84">
        <v>10.078949409317069</v>
      </c>
      <c r="F109" s="98"/>
    </row>
    <row r="110" spans="1:6" ht="19.5" customHeight="1" x14ac:dyDescent="0.25">
      <c r="A110" s="29" t="s">
        <v>46</v>
      </c>
      <c r="B110" s="84">
        <v>5.1848683345300186</v>
      </c>
      <c r="C110" s="84">
        <v>46.95247751644348</v>
      </c>
      <c r="D110" s="84">
        <v>9.3194841695383968</v>
      </c>
      <c r="E110" s="84">
        <v>5.9834600668848408</v>
      </c>
      <c r="F110" s="98"/>
    </row>
    <row r="111" spans="1:6" ht="22.5" x14ac:dyDescent="0.25">
      <c r="A111" s="29" t="s">
        <v>111</v>
      </c>
      <c r="B111" s="84">
        <v>1.0168949997307111</v>
      </c>
      <c r="C111" s="84">
        <v>0</v>
      </c>
      <c r="D111" s="84">
        <v>7.1641880120529615</v>
      </c>
      <c r="E111" s="84">
        <v>2.0636441201514946</v>
      </c>
      <c r="F111" s="98"/>
    </row>
    <row r="112" spans="1:6" x14ac:dyDescent="0.25">
      <c r="A112" s="29" t="s">
        <v>42</v>
      </c>
      <c r="B112" s="84">
        <v>14.045276454386492</v>
      </c>
      <c r="C112" s="84">
        <v>0</v>
      </c>
      <c r="D112" s="84">
        <v>25.066018118866403</v>
      </c>
      <c r="E112" s="84">
        <v>15.89464298569264</v>
      </c>
      <c r="F112" s="98"/>
    </row>
    <row r="113" spans="1:6" x14ac:dyDescent="0.25">
      <c r="A113" s="30" t="s">
        <v>8</v>
      </c>
      <c r="B113" s="128">
        <v>99.999999999999972</v>
      </c>
      <c r="C113" s="128">
        <v>100</v>
      </c>
      <c r="D113" s="128">
        <v>100</v>
      </c>
      <c r="E113" s="128">
        <v>100.00000000000001</v>
      </c>
      <c r="F113" s="104"/>
    </row>
    <row r="114" spans="1:6" x14ac:dyDescent="0.25">
      <c r="A114" s="30" t="s">
        <v>13</v>
      </c>
      <c r="B114" s="55">
        <v>1340.4255069066323</v>
      </c>
      <c r="C114" s="55">
        <v>3.6097131338663599</v>
      </c>
      <c r="D114" s="55">
        <v>276.54666120369222</v>
      </c>
      <c r="E114" s="55">
        <f t="shared" ref="E114" si="4">B114+C114+D114</f>
        <v>1620.5818812441908</v>
      </c>
      <c r="F114" s="104"/>
    </row>
    <row r="115" spans="1:6" ht="21" customHeight="1" x14ac:dyDescent="0.25">
      <c r="A115" s="104" t="s">
        <v>264</v>
      </c>
      <c r="B115" s="104"/>
      <c r="C115" s="104"/>
      <c r="D115" s="104"/>
      <c r="E115" s="104"/>
      <c r="F115" s="98"/>
    </row>
    <row r="116" spans="1:6" x14ac:dyDescent="0.25">
      <c r="A116" s="215" t="s">
        <v>132</v>
      </c>
      <c r="B116" s="104"/>
      <c r="C116" s="104"/>
      <c r="D116" s="104"/>
      <c r="E116" s="104"/>
      <c r="F116" s="98"/>
    </row>
    <row r="117" spans="1:6" x14ac:dyDescent="0.25">
      <c r="A117" s="98"/>
      <c r="B117" s="98"/>
      <c r="C117" s="98"/>
      <c r="D117" s="98"/>
      <c r="E117" s="108"/>
      <c r="F117" s="98"/>
    </row>
    <row r="118" spans="1:6" x14ac:dyDescent="0.25">
      <c r="A118" s="98"/>
      <c r="B118" s="98"/>
      <c r="C118" s="98"/>
      <c r="D118" s="98"/>
      <c r="E118" s="108"/>
      <c r="F118" s="98"/>
    </row>
    <row r="119" spans="1:6" x14ac:dyDescent="0.25">
      <c r="A119" s="113" t="s">
        <v>82</v>
      </c>
      <c r="B119" s="113"/>
      <c r="C119" s="113"/>
      <c r="D119" s="113"/>
      <c r="E119" s="110" t="s">
        <v>84</v>
      </c>
      <c r="F119" s="98"/>
    </row>
    <row r="120" spans="1:6" ht="45" x14ac:dyDescent="0.25">
      <c r="A120" s="114" t="s">
        <v>34</v>
      </c>
      <c r="B120" s="27" t="s">
        <v>35</v>
      </c>
      <c r="C120" s="27" t="s">
        <v>36</v>
      </c>
      <c r="D120" s="27" t="s">
        <v>104</v>
      </c>
      <c r="E120" s="31" t="s">
        <v>13</v>
      </c>
      <c r="F120" s="98"/>
    </row>
    <row r="121" spans="1:6" ht="22.5" x14ac:dyDescent="0.25">
      <c r="A121" s="29" t="s">
        <v>228</v>
      </c>
      <c r="B121" s="84">
        <v>7.6891890184337202</v>
      </c>
      <c r="C121" s="84">
        <v>0</v>
      </c>
      <c r="D121" s="84">
        <v>1.7405887688682122</v>
      </c>
      <c r="E121" s="84">
        <v>4.2668491865273328</v>
      </c>
      <c r="F121" s="98"/>
    </row>
    <row r="122" spans="1:6" ht="22.5" x14ac:dyDescent="0.25">
      <c r="A122" s="29" t="s">
        <v>229</v>
      </c>
      <c r="B122" s="84">
        <v>60.579363794215965</v>
      </c>
      <c r="C122" s="84">
        <v>0</v>
      </c>
      <c r="D122" s="84">
        <v>26.591190054429845</v>
      </c>
      <c r="E122" s="84">
        <v>40.817346020329275</v>
      </c>
      <c r="F122" s="98"/>
    </row>
    <row r="123" spans="1:6" ht="22.5" x14ac:dyDescent="0.25">
      <c r="A123" s="29" t="s">
        <v>230</v>
      </c>
      <c r="B123" s="84">
        <v>0</v>
      </c>
      <c r="C123" s="84">
        <v>0</v>
      </c>
      <c r="D123" s="84">
        <v>3.1282461750635209</v>
      </c>
      <c r="E123" s="84">
        <v>1.7492134617989454</v>
      </c>
      <c r="F123" s="98"/>
    </row>
    <row r="124" spans="1:6" x14ac:dyDescent="0.25">
      <c r="A124" s="29" t="s">
        <v>231</v>
      </c>
      <c r="B124" s="84">
        <v>0.92843867249387402</v>
      </c>
      <c r="C124" s="84">
        <v>0</v>
      </c>
      <c r="D124" s="84">
        <v>0</v>
      </c>
      <c r="E124" s="84">
        <v>0.39768517087583993</v>
      </c>
      <c r="F124" s="98"/>
    </row>
    <row r="125" spans="1:6" x14ac:dyDescent="0.25">
      <c r="A125" s="29" t="s">
        <v>232</v>
      </c>
      <c r="B125" s="84">
        <v>0</v>
      </c>
      <c r="C125" s="84">
        <v>0</v>
      </c>
      <c r="D125" s="84">
        <v>0</v>
      </c>
      <c r="E125" s="84">
        <v>0</v>
      </c>
      <c r="F125" s="98"/>
    </row>
    <row r="126" spans="1:6" ht="22.5" x14ac:dyDescent="0.25">
      <c r="A126" s="29" t="s">
        <v>109</v>
      </c>
      <c r="B126" s="84">
        <v>11.563800684624798</v>
      </c>
      <c r="C126" s="84">
        <v>66.761758833815875</v>
      </c>
      <c r="D126" s="84">
        <v>25.309582738556692</v>
      </c>
      <c r="E126" s="84">
        <v>19.939691277217786</v>
      </c>
      <c r="F126" s="98"/>
    </row>
    <row r="127" spans="1:6" ht="22.5" x14ac:dyDescent="0.25">
      <c r="A127" s="29" t="s">
        <v>110</v>
      </c>
      <c r="B127" s="84">
        <v>4.6529986984420173</v>
      </c>
      <c r="C127" s="84">
        <v>0</v>
      </c>
      <c r="D127" s="84">
        <v>11.884896900075693</v>
      </c>
      <c r="E127" s="84">
        <v>8.6387017743537129</v>
      </c>
      <c r="F127" s="98"/>
    </row>
    <row r="128" spans="1:6" ht="18" customHeight="1" x14ac:dyDescent="0.25">
      <c r="A128" s="29" t="s">
        <v>233</v>
      </c>
      <c r="B128" s="84">
        <v>2.0320281051707081</v>
      </c>
      <c r="C128" s="84">
        <v>0</v>
      </c>
      <c r="D128" s="84">
        <v>2.7913326187450993</v>
      </c>
      <c r="E128" s="84">
        <v>2.4312163588219908</v>
      </c>
      <c r="F128" s="98"/>
    </row>
    <row r="129" spans="1:6" ht="18" customHeight="1" x14ac:dyDescent="0.25">
      <c r="A129" s="29" t="s">
        <v>46</v>
      </c>
      <c r="B129" s="84">
        <v>0</v>
      </c>
      <c r="C129" s="84">
        <v>0</v>
      </c>
      <c r="D129" s="84">
        <v>0.73738107314298973</v>
      </c>
      <c r="E129" s="84">
        <v>0.41231950026799907</v>
      </c>
      <c r="F129" s="98"/>
    </row>
    <row r="130" spans="1:6" ht="22.5" x14ac:dyDescent="0.25">
      <c r="A130" s="29" t="s">
        <v>111</v>
      </c>
      <c r="B130" s="84">
        <v>0</v>
      </c>
      <c r="C130" s="84">
        <v>0</v>
      </c>
      <c r="D130" s="84">
        <v>0</v>
      </c>
      <c r="E130" s="84">
        <v>0</v>
      </c>
      <c r="F130" s="98"/>
    </row>
    <row r="131" spans="1:6" x14ac:dyDescent="0.25">
      <c r="A131" s="29" t="s">
        <v>42</v>
      </c>
      <c r="B131" s="84">
        <v>12.554181026618934</v>
      </c>
      <c r="C131" s="84">
        <v>33.238241166184125</v>
      </c>
      <c r="D131" s="84">
        <v>27.816781671117955</v>
      </c>
      <c r="E131" s="84">
        <v>21.346977249807125</v>
      </c>
      <c r="F131" s="104"/>
    </row>
    <row r="132" spans="1:6" x14ac:dyDescent="0.25">
      <c r="A132" s="30" t="s">
        <v>8</v>
      </c>
      <c r="B132" s="128">
        <v>99.999999999999972</v>
      </c>
      <c r="C132" s="128">
        <v>100</v>
      </c>
      <c r="D132" s="128">
        <v>100</v>
      </c>
      <c r="E132" s="128">
        <v>100.00000000000001</v>
      </c>
      <c r="F132" s="152"/>
    </row>
    <row r="133" spans="1:6" ht="25.5" customHeight="1" x14ac:dyDescent="0.25">
      <c r="A133" s="30" t="s">
        <v>13</v>
      </c>
      <c r="B133" s="55">
        <v>137.36631314206971</v>
      </c>
      <c r="C133" s="55">
        <v>4.00709029091185</v>
      </c>
      <c r="D133" s="55">
        <v>179.3229834554767</v>
      </c>
      <c r="E133" s="55">
        <f t="shared" ref="E133" si="5">B133+C133+D133</f>
        <v>320.69638688845828</v>
      </c>
      <c r="F133" s="98"/>
    </row>
    <row r="134" spans="1:6" x14ac:dyDescent="0.25">
      <c r="A134" s="104" t="s">
        <v>265</v>
      </c>
      <c r="B134" s="104"/>
      <c r="C134" s="104"/>
      <c r="D134" s="104"/>
      <c r="E134" s="104"/>
      <c r="F134" s="98"/>
    </row>
    <row r="135" spans="1:6" x14ac:dyDescent="0.25">
      <c r="A135" s="215" t="s">
        <v>132</v>
      </c>
      <c r="B135" s="104"/>
      <c r="C135" s="104"/>
      <c r="D135" s="104"/>
      <c r="E135" s="104"/>
      <c r="F135" s="98"/>
    </row>
    <row r="136" spans="1:6" x14ac:dyDescent="0.25">
      <c r="A136" s="98"/>
      <c r="B136" s="98"/>
      <c r="C136" s="98"/>
      <c r="D136" s="98"/>
      <c r="E136" s="108"/>
      <c r="F136" s="98"/>
    </row>
    <row r="137" spans="1:6" x14ac:dyDescent="0.25">
      <c r="A137" s="98"/>
      <c r="B137" s="98"/>
      <c r="C137" s="98"/>
      <c r="D137" s="98"/>
      <c r="E137" s="108"/>
      <c r="F137" s="98"/>
    </row>
    <row r="138" spans="1:6" x14ac:dyDescent="0.25">
      <c r="A138" s="98"/>
      <c r="B138" s="98"/>
      <c r="C138" s="98"/>
      <c r="D138" s="98"/>
      <c r="E138" s="108"/>
      <c r="F138" s="98"/>
    </row>
    <row r="139" spans="1:6" x14ac:dyDescent="0.25">
      <c r="A139" s="98"/>
      <c r="B139" s="98"/>
      <c r="C139" s="98"/>
      <c r="D139" s="98"/>
      <c r="E139" s="108"/>
      <c r="F139" s="98"/>
    </row>
    <row r="140" spans="1:6" x14ac:dyDescent="0.25">
      <c r="A140" s="98"/>
      <c r="B140" s="98"/>
      <c r="C140" s="98"/>
      <c r="D140" s="98"/>
      <c r="E140" s="108"/>
      <c r="F140" s="98"/>
    </row>
    <row r="141" spans="1:6" x14ac:dyDescent="0.25">
      <c r="A141" s="98"/>
      <c r="B141" s="98"/>
      <c r="C141" s="98"/>
      <c r="D141" s="98"/>
      <c r="E141" s="108"/>
      <c r="F141" s="98"/>
    </row>
    <row r="142" spans="1:6" x14ac:dyDescent="0.25">
      <c r="A142" s="98"/>
      <c r="B142" s="98"/>
      <c r="C142" s="98"/>
      <c r="D142" s="98"/>
      <c r="E142" s="108"/>
      <c r="F142" s="98"/>
    </row>
    <row r="143" spans="1:6" x14ac:dyDescent="0.25">
      <c r="A143" s="98"/>
      <c r="B143" s="98"/>
      <c r="C143" s="98"/>
      <c r="D143" s="98"/>
      <c r="E143" s="108"/>
      <c r="F143" s="98"/>
    </row>
    <row r="144" spans="1:6" x14ac:dyDescent="0.25">
      <c r="A144" s="98"/>
      <c r="B144" s="98"/>
      <c r="C144" s="98"/>
      <c r="D144" s="98"/>
      <c r="E144" s="108"/>
      <c r="F144" s="98"/>
    </row>
    <row r="145" spans="1:6" x14ac:dyDescent="0.25">
      <c r="A145" s="98"/>
      <c r="B145" s="98"/>
      <c r="C145" s="98"/>
      <c r="D145" s="98"/>
      <c r="E145" s="108"/>
      <c r="F145" s="98"/>
    </row>
    <row r="146" spans="1:6" x14ac:dyDescent="0.25">
      <c r="A146" s="98"/>
      <c r="B146" s="98"/>
      <c r="C146" s="98"/>
      <c r="D146" s="98"/>
      <c r="E146" s="108"/>
      <c r="F146" s="98"/>
    </row>
    <row r="147" spans="1:6" x14ac:dyDescent="0.25">
      <c r="A147" s="98"/>
      <c r="B147" s="98"/>
      <c r="C147" s="98"/>
      <c r="D147" s="98"/>
      <c r="E147" s="108"/>
    </row>
    <row r="148" spans="1:6" x14ac:dyDescent="0.25">
      <c r="A148" s="98"/>
      <c r="B148" s="98"/>
      <c r="C148" s="98"/>
      <c r="D148" s="98"/>
      <c r="E148" s="108"/>
    </row>
    <row r="149" spans="1:6" x14ac:dyDescent="0.25">
      <c r="A149" s="98"/>
      <c r="B149" s="98"/>
      <c r="C149" s="98"/>
      <c r="D149" s="98"/>
      <c r="E149" s="108"/>
    </row>
    <row r="150" spans="1:6" x14ac:dyDescent="0.25">
      <c r="A150" s="98"/>
      <c r="B150" s="98"/>
      <c r="C150" s="98"/>
      <c r="D150" s="98"/>
      <c r="E150" s="108"/>
    </row>
  </sheetData>
  <mergeCells count="1">
    <mergeCell ref="A23:D23"/>
  </mergeCells>
  <pageMargins left="0.7" right="0.7" top="0.75" bottom="0.75" header="0.3" footer="0.3"/>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workbookViewId="0">
      <selection activeCell="A2" sqref="A2"/>
    </sheetView>
  </sheetViews>
  <sheetFormatPr baseColWidth="10" defaultRowHeight="15" x14ac:dyDescent="0.25"/>
  <cols>
    <col min="1" max="1" width="49.85546875" style="100" customWidth="1"/>
    <col min="2" max="3" width="11.42578125" style="100"/>
    <col min="4" max="9" width="11.42578125" style="98"/>
    <col min="10" max="16384" width="11.42578125" style="99"/>
  </cols>
  <sheetData>
    <row r="1" spans="1:9" ht="21.75" customHeight="1" x14ac:dyDescent="0.25">
      <c r="A1" s="185" t="s">
        <v>272</v>
      </c>
      <c r="B1" s="116"/>
    </row>
    <row r="2" spans="1:9" ht="21.75" customHeight="1" x14ac:dyDescent="0.25">
      <c r="A2" s="66"/>
      <c r="B2" s="116"/>
    </row>
    <row r="3" spans="1:9" ht="16.5" customHeight="1" x14ac:dyDescent="0.25">
      <c r="A3" s="117" t="s">
        <v>14</v>
      </c>
      <c r="B3" s="119" t="s">
        <v>84</v>
      </c>
    </row>
    <row r="4" spans="1:9" ht="29.25" customHeight="1" x14ac:dyDescent="0.25">
      <c r="A4" s="115" t="s">
        <v>34</v>
      </c>
      <c r="B4" s="37" t="s">
        <v>37</v>
      </c>
    </row>
    <row r="5" spans="1:9" ht="29.25" customHeight="1" x14ac:dyDescent="0.25">
      <c r="A5" s="32" t="s">
        <v>38</v>
      </c>
      <c r="B5" s="84">
        <v>15.924528008420669</v>
      </c>
    </row>
    <row r="6" spans="1:9" ht="17.25" customHeight="1" x14ac:dyDescent="0.25">
      <c r="A6" s="32" t="s">
        <v>234</v>
      </c>
      <c r="B6" s="84">
        <v>2.3720703762794191</v>
      </c>
    </row>
    <row r="7" spans="1:9" ht="38.25" customHeight="1" x14ac:dyDescent="0.25">
      <c r="A7" s="32" t="s">
        <v>235</v>
      </c>
      <c r="B7" s="84">
        <v>25.772921508150333</v>
      </c>
    </row>
    <row r="8" spans="1:9" ht="15" customHeight="1" x14ac:dyDescent="0.25">
      <c r="A8" s="32" t="s">
        <v>236</v>
      </c>
      <c r="B8" s="84">
        <v>15.648176767090668</v>
      </c>
    </row>
    <row r="9" spans="1:9" ht="15" customHeight="1" x14ac:dyDescent="0.25">
      <c r="A9" s="32" t="s">
        <v>237</v>
      </c>
      <c r="B9" s="84">
        <v>40.282303340058917</v>
      </c>
    </row>
    <row r="10" spans="1:9" ht="21.75" customHeight="1" x14ac:dyDescent="0.25">
      <c r="A10" s="39" t="s">
        <v>8</v>
      </c>
      <c r="B10" s="128">
        <v>100</v>
      </c>
    </row>
    <row r="11" spans="1:9" ht="21.75" customHeight="1" x14ac:dyDescent="0.25">
      <c r="A11" s="33" t="s">
        <v>13</v>
      </c>
      <c r="B11" s="55">
        <v>8004</v>
      </c>
    </row>
    <row r="12" spans="1:9" s="103" customFormat="1" ht="12" customHeight="1" x14ac:dyDescent="0.25">
      <c r="A12" s="11" t="s">
        <v>112</v>
      </c>
      <c r="B12" s="11"/>
      <c r="C12" s="11"/>
      <c r="D12" s="11"/>
      <c r="E12" s="11"/>
      <c r="F12" s="11"/>
      <c r="G12" s="123"/>
      <c r="H12" s="123"/>
      <c r="I12" s="123"/>
    </row>
    <row r="13" spans="1:9" s="103" customFormat="1" ht="12" customHeight="1" x14ac:dyDescent="0.25">
      <c r="A13" s="267" t="s">
        <v>132</v>
      </c>
      <c r="B13" s="267"/>
      <c r="C13" s="267"/>
      <c r="D13" s="267"/>
      <c r="E13" s="267"/>
      <c r="F13" s="267"/>
      <c r="G13" s="123"/>
      <c r="H13" s="123"/>
      <c r="I13" s="123"/>
    </row>
    <row r="14" spans="1:9" ht="15.75" customHeight="1" x14ac:dyDescent="0.25">
      <c r="A14" s="34"/>
      <c r="B14" s="99"/>
    </row>
    <row r="15" spans="1:9" ht="15.75" customHeight="1" x14ac:dyDescent="0.25">
      <c r="B15" s="117"/>
    </row>
    <row r="16" spans="1:9" ht="21.75" customHeight="1" x14ac:dyDescent="0.25">
      <c r="A16" s="117" t="s">
        <v>39</v>
      </c>
      <c r="B16" s="119" t="s">
        <v>84</v>
      </c>
      <c r="C16" s="116"/>
    </row>
    <row r="17" spans="1:6" ht="21.75" customHeight="1" x14ac:dyDescent="0.25">
      <c r="A17" s="115" t="s">
        <v>34</v>
      </c>
      <c r="B17" s="37" t="s">
        <v>37</v>
      </c>
      <c r="C17" s="116"/>
    </row>
    <row r="18" spans="1:6" ht="26.25" customHeight="1" x14ac:dyDescent="0.25">
      <c r="A18" s="32" t="s">
        <v>38</v>
      </c>
      <c r="B18" s="84">
        <v>18.180060875110314</v>
      </c>
      <c r="C18" s="116"/>
    </row>
    <row r="19" spans="1:6" ht="15.75" customHeight="1" x14ac:dyDescent="0.25">
      <c r="A19" s="32" t="s">
        <v>234</v>
      </c>
      <c r="B19" s="84">
        <v>1.9637012290170937</v>
      </c>
      <c r="C19" s="116"/>
    </row>
    <row r="20" spans="1:6" ht="36" customHeight="1" x14ac:dyDescent="0.25">
      <c r="A20" s="32" t="s">
        <v>235</v>
      </c>
      <c r="B20" s="84">
        <v>31.92380403553469</v>
      </c>
      <c r="C20" s="116"/>
    </row>
    <row r="21" spans="1:6" ht="12.75" customHeight="1" x14ac:dyDescent="0.25">
      <c r="A21" s="32" t="s">
        <v>236</v>
      </c>
      <c r="B21" s="84">
        <v>12.321060561649441</v>
      </c>
      <c r="C21" s="116"/>
    </row>
    <row r="22" spans="1:6" ht="15" customHeight="1" x14ac:dyDescent="0.25">
      <c r="A22" s="32" t="s">
        <v>237</v>
      </c>
      <c r="B22" s="84">
        <v>35.61137329868847</v>
      </c>
    </row>
    <row r="23" spans="1:6" ht="21" customHeight="1" x14ac:dyDescent="0.25">
      <c r="A23" s="39" t="s">
        <v>8</v>
      </c>
      <c r="B23" s="128">
        <v>100</v>
      </c>
      <c r="C23" s="116"/>
    </row>
    <row r="24" spans="1:6" ht="21" customHeight="1" x14ac:dyDescent="0.25">
      <c r="A24" s="33" t="s">
        <v>13</v>
      </c>
      <c r="B24" s="55">
        <v>3280</v>
      </c>
      <c r="C24" s="116"/>
    </row>
    <row r="25" spans="1:6" ht="10.5" customHeight="1" x14ac:dyDescent="0.25">
      <c r="A25" s="11" t="s">
        <v>260</v>
      </c>
      <c r="B25" s="11"/>
      <c r="C25" s="11"/>
      <c r="D25" s="11"/>
      <c r="E25" s="11"/>
      <c r="F25" s="11"/>
    </row>
    <row r="26" spans="1:6" ht="11.25" customHeight="1" x14ac:dyDescent="0.25">
      <c r="A26" s="267" t="s">
        <v>132</v>
      </c>
      <c r="B26" s="267"/>
      <c r="C26" s="267"/>
      <c r="D26" s="267"/>
      <c r="E26" s="267"/>
      <c r="F26" s="267"/>
    </row>
    <row r="27" spans="1:6" ht="15.75" customHeight="1" x14ac:dyDescent="0.25"/>
    <row r="28" spans="1:6" ht="15.75" customHeight="1" x14ac:dyDescent="0.25">
      <c r="B28" s="117"/>
      <c r="C28" s="116"/>
    </row>
    <row r="29" spans="1:6" ht="15.75" customHeight="1" x14ac:dyDescent="0.25">
      <c r="A29" s="117" t="s">
        <v>65</v>
      </c>
      <c r="B29" s="119" t="s">
        <v>84</v>
      </c>
      <c r="C29" s="116"/>
    </row>
    <row r="30" spans="1:6" ht="30" customHeight="1" x14ac:dyDescent="0.25">
      <c r="A30" s="115" t="s">
        <v>34</v>
      </c>
      <c r="B30" s="37" t="s">
        <v>37</v>
      </c>
      <c r="C30" s="116"/>
    </row>
    <row r="31" spans="1:6" ht="21.75" customHeight="1" x14ac:dyDescent="0.25">
      <c r="A31" s="32" t="s">
        <v>38</v>
      </c>
      <c r="B31" s="84">
        <v>16.404984838762569</v>
      </c>
      <c r="C31" s="116"/>
    </row>
    <row r="32" spans="1:6" ht="21.75" customHeight="1" x14ac:dyDescent="0.25">
      <c r="A32" s="32" t="s">
        <v>234</v>
      </c>
      <c r="B32" s="84">
        <v>2.8476523447670647</v>
      </c>
      <c r="C32" s="116"/>
    </row>
    <row r="33" spans="1:6" ht="21.75" customHeight="1" x14ac:dyDescent="0.25">
      <c r="A33" s="32" t="s">
        <v>235</v>
      </c>
      <c r="B33" s="84">
        <v>24.337409659310218</v>
      </c>
      <c r="C33" s="116"/>
    </row>
    <row r="34" spans="1:6" ht="18" customHeight="1" x14ac:dyDescent="0.25">
      <c r="A34" s="32" t="s">
        <v>236</v>
      </c>
      <c r="B34" s="84">
        <v>19.53107811236174</v>
      </c>
      <c r="C34" s="116"/>
    </row>
    <row r="35" spans="1:6" ht="15" customHeight="1" x14ac:dyDescent="0.25">
      <c r="A35" s="32" t="s">
        <v>237</v>
      </c>
      <c r="B35" s="84">
        <v>36.878875044798413</v>
      </c>
    </row>
    <row r="36" spans="1:6" ht="21" customHeight="1" x14ac:dyDescent="0.25">
      <c r="A36" s="39" t="s">
        <v>8</v>
      </c>
      <c r="B36" s="128">
        <v>100</v>
      </c>
      <c r="C36" s="116"/>
    </row>
    <row r="37" spans="1:6" ht="21" customHeight="1" x14ac:dyDescent="0.25">
      <c r="A37" s="33" t="s">
        <v>13</v>
      </c>
      <c r="B37" s="55">
        <v>1995</v>
      </c>
      <c r="C37" s="116"/>
    </row>
    <row r="38" spans="1:6" ht="13.5" customHeight="1" x14ac:dyDescent="0.25">
      <c r="A38" s="11" t="s">
        <v>261</v>
      </c>
      <c r="B38" s="11"/>
      <c r="C38" s="11"/>
      <c r="D38" s="11"/>
      <c r="E38" s="11"/>
      <c r="F38" s="11"/>
    </row>
    <row r="39" spans="1:6" ht="9.75" customHeight="1" x14ac:dyDescent="0.25">
      <c r="A39" s="267" t="s">
        <v>132</v>
      </c>
      <c r="B39" s="267"/>
      <c r="C39" s="267"/>
      <c r="D39" s="267"/>
      <c r="E39" s="267"/>
      <c r="F39" s="267"/>
    </row>
    <row r="40" spans="1:6" ht="15" customHeight="1" x14ac:dyDescent="0.25">
      <c r="A40" s="94"/>
      <c r="B40" s="94"/>
      <c r="C40" s="94"/>
      <c r="D40" s="94"/>
      <c r="E40" s="94"/>
      <c r="F40" s="97"/>
    </row>
    <row r="41" spans="1:6" ht="12.75" customHeight="1" x14ac:dyDescent="0.25">
      <c r="A41" s="99"/>
      <c r="B41" s="118"/>
      <c r="C41" s="116"/>
    </row>
    <row r="42" spans="1:6" ht="18" customHeight="1" x14ac:dyDescent="0.25">
      <c r="A42" s="118" t="s">
        <v>66</v>
      </c>
      <c r="B42" s="119" t="s">
        <v>84</v>
      </c>
      <c r="C42" s="116"/>
    </row>
    <row r="43" spans="1:6" ht="27.75" customHeight="1" x14ac:dyDescent="0.25">
      <c r="A43" s="115" t="s">
        <v>34</v>
      </c>
      <c r="B43" s="37" t="s">
        <v>37</v>
      </c>
      <c r="C43" s="116"/>
    </row>
    <row r="44" spans="1:6" ht="21.75" customHeight="1" x14ac:dyDescent="0.25">
      <c r="A44" s="32" t="s">
        <v>38</v>
      </c>
      <c r="B44" s="84">
        <v>13.984487761963953</v>
      </c>
      <c r="C44" s="116"/>
    </row>
    <row r="45" spans="1:6" ht="15" customHeight="1" x14ac:dyDescent="0.25">
      <c r="A45" s="32" t="s">
        <v>234</v>
      </c>
      <c r="B45" s="84">
        <v>2.8364179068425441</v>
      </c>
      <c r="C45" s="116"/>
    </row>
    <row r="46" spans="1:6" ht="21.75" customHeight="1" x14ac:dyDescent="0.25">
      <c r="A46" s="32" t="s">
        <v>235</v>
      </c>
      <c r="B46" s="84">
        <v>19.901698905493522</v>
      </c>
      <c r="C46" s="116"/>
    </row>
    <row r="47" spans="1:6" ht="14.25" customHeight="1" x14ac:dyDescent="0.25">
      <c r="A47" s="32" t="s">
        <v>236</v>
      </c>
      <c r="B47" s="84">
        <v>15.838373241913603</v>
      </c>
      <c r="C47" s="116"/>
    </row>
    <row r="48" spans="1:6" ht="15" customHeight="1" x14ac:dyDescent="0.25">
      <c r="A48" s="32" t="s">
        <v>237</v>
      </c>
      <c r="B48" s="84">
        <v>47.439022183786378</v>
      </c>
    </row>
    <row r="49" spans="1:6" ht="21" customHeight="1" x14ac:dyDescent="0.25">
      <c r="A49" s="39" t="s">
        <v>8</v>
      </c>
      <c r="B49" s="128">
        <v>100.00000000000003</v>
      </c>
      <c r="C49" s="116"/>
    </row>
    <row r="50" spans="1:6" ht="21" customHeight="1" x14ac:dyDescent="0.25">
      <c r="A50" s="33" t="s">
        <v>13</v>
      </c>
      <c r="B50" s="55">
        <v>1546</v>
      </c>
      <c r="C50" s="116"/>
    </row>
    <row r="51" spans="1:6" ht="12.75" customHeight="1" x14ac:dyDescent="0.25">
      <c r="A51" s="11" t="s">
        <v>262</v>
      </c>
      <c r="B51" s="11"/>
      <c r="C51" s="11"/>
      <c r="D51" s="11"/>
      <c r="E51" s="11"/>
      <c r="F51" s="11"/>
    </row>
    <row r="52" spans="1:6" ht="12.75" customHeight="1" x14ac:dyDescent="0.25">
      <c r="A52" s="267" t="s">
        <v>132</v>
      </c>
      <c r="B52" s="267"/>
      <c r="C52" s="267"/>
      <c r="D52" s="267"/>
      <c r="E52" s="267"/>
      <c r="F52" s="267"/>
    </row>
    <row r="53" spans="1:6" ht="12.75" customHeight="1" x14ac:dyDescent="0.25"/>
    <row r="54" spans="1:6" ht="12.75" customHeight="1" x14ac:dyDescent="0.25">
      <c r="A54" s="99"/>
      <c r="B54" s="117"/>
      <c r="C54" s="116"/>
    </row>
    <row r="55" spans="1:6" ht="12.75" customHeight="1" x14ac:dyDescent="0.25">
      <c r="A55" s="117" t="s">
        <v>81</v>
      </c>
      <c r="B55" s="119" t="s">
        <v>84</v>
      </c>
      <c r="C55" s="116"/>
    </row>
    <row r="56" spans="1:6" ht="21.75" customHeight="1" x14ac:dyDescent="0.25">
      <c r="A56" s="31" t="s">
        <v>34</v>
      </c>
      <c r="B56" s="37" t="s">
        <v>37</v>
      </c>
    </row>
    <row r="57" spans="1:6" ht="21.75" customHeight="1" x14ac:dyDescent="0.25">
      <c r="A57" s="32" t="s">
        <v>38</v>
      </c>
      <c r="B57" s="84">
        <v>9.7569085442337808</v>
      </c>
      <c r="C57" s="116"/>
    </row>
    <row r="58" spans="1:6" ht="21.75" customHeight="1" x14ac:dyDescent="0.25">
      <c r="A58" s="32" t="s">
        <v>234</v>
      </c>
      <c r="B58" s="84">
        <v>3.6269811562829699</v>
      </c>
      <c r="C58" s="116"/>
    </row>
    <row r="59" spans="1:6" ht="21.75" customHeight="1" x14ac:dyDescent="0.25">
      <c r="A59" s="32" t="s">
        <v>235</v>
      </c>
      <c r="B59" s="84">
        <v>20.906423065404841</v>
      </c>
      <c r="C59" s="116"/>
    </row>
    <row r="60" spans="1:6" ht="21.75" customHeight="1" x14ac:dyDescent="0.25">
      <c r="A60" s="32" t="s">
        <v>236</v>
      </c>
      <c r="B60" s="84">
        <v>13.544254482357847</v>
      </c>
      <c r="C60" s="116"/>
    </row>
    <row r="61" spans="1:6" ht="15" customHeight="1" x14ac:dyDescent="0.25">
      <c r="A61" s="32" t="s">
        <v>237</v>
      </c>
      <c r="B61" s="84">
        <v>52.165432751720559</v>
      </c>
    </row>
    <row r="62" spans="1:6" ht="20.25" customHeight="1" x14ac:dyDescent="0.25">
      <c r="A62" s="39" t="s">
        <v>8</v>
      </c>
      <c r="B62" s="128">
        <v>100.00000000000001</v>
      </c>
      <c r="C62" s="116"/>
    </row>
    <row r="63" spans="1:6" ht="20.25" customHeight="1" x14ac:dyDescent="0.25">
      <c r="A63" s="33" t="s">
        <v>13</v>
      </c>
      <c r="B63" s="55">
        <v>74</v>
      </c>
      <c r="C63" s="116"/>
    </row>
    <row r="64" spans="1:6" ht="13.5" customHeight="1" x14ac:dyDescent="0.25">
      <c r="A64" s="11" t="s">
        <v>263</v>
      </c>
      <c r="B64" s="11"/>
      <c r="C64" s="11"/>
      <c r="D64" s="11"/>
      <c r="E64" s="11"/>
      <c r="F64" s="11"/>
    </row>
    <row r="65" spans="1:6" ht="13.5" customHeight="1" x14ac:dyDescent="0.25">
      <c r="A65" s="267" t="s">
        <v>132</v>
      </c>
      <c r="B65" s="267"/>
      <c r="C65" s="267"/>
      <c r="D65" s="267"/>
      <c r="E65" s="267"/>
      <c r="F65" s="267"/>
    </row>
    <row r="66" spans="1:6" ht="13.5" customHeight="1" x14ac:dyDescent="0.25">
      <c r="A66" s="94"/>
      <c r="B66" s="94"/>
      <c r="C66" s="94"/>
      <c r="D66" s="94"/>
      <c r="E66" s="94"/>
      <c r="F66" s="97"/>
    </row>
    <row r="67" spans="1:6" ht="13.5" customHeight="1" x14ac:dyDescent="0.25">
      <c r="A67" s="99"/>
      <c r="B67" s="117"/>
      <c r="C67" s="34"/>
    </row>
    <row r="68" spans="1:6" ht="14.25" customHeight="1" x14ac:dyDescent="0.25">
      <c r="A68" s="117" t="s">
        <v>134</v>
      </c>
      <c r="B68" s="119" t="s">
        <v>84</v>
      </c>
      <c r="C68" s="116"/>
    </row>
    <row r="69" spans="1:6" ht="30" customHeight="1" x14ac:dyDescent="0.25">
      <c r="A69" s="31" t="s">
        <v>34</v>
      </c>
      <c r="B69" s="37" t="s">
        <v>37</v>
      </c>
    </row>
    <row r="70" spans="1:6" ht="21.75" customHeight="1" x14ac:dyDescent="0.25">
      <c r="A70" s="32" t="s">
        <v>38</v>
      </c>
      <c r="B70" s="84">
        <v>7.6250840245934812</v>
      </c>
      <c r="C70" s="116"/>
    </row>
    <row r="71" spans="1:6" ht="21.75" customHeight="1" x14ac:dyDescent="0.25">
      <c r="A71" s="32" t="s">
        <v>234</v>
      </c>
      <c r="B71" s="84">
        <v>2.1294068166263553</v>
      </c>
      <c r="C71" s="116"/>
    </row>
    <row r="72" spans="1:6" ht="21.75" customHeight="1" x14ac:dyDescent="0.25">
      <c r="A72" s="32" t="s">
        <v>235</v>
      </c>
      <c r="B72" s="84">
        <v>16.597500472422727</v>
      </c>
    </row>
    <row r="73" spans="1:6" ht="21.75" customHeight="1" x14ac:dyDescent="0.25">
      <c r="A73" s="32" t="s">
        <v>236</v>
      </c>
      <c r="B73" s="84">
        <v>21.792609784831313</v>
      </c>
      <c r="C73" s="118"/>
    </row>
    <row r="74" spans="1:6" ht="15" customHeight="1" x14ac:dyDescent="0.25">
      <c r="A74" s="32" t="s">
        <v>237</v>
      </c>
      <c r="B74" s="84">
        <v>51.855398901526129</v>
      </c>
    </row>
    <row r="75" spans="1:6" ht="21" customHeight="1" x14ac:dyDescent="0.25">
      <c r="A75" s="39" t="s">
        <v>8</v>
      </c>
      <c r="B75" s="128">
        <v>100</v>
      </c>
    </row>
    <row r="76" spans="1:6" ht="21" customHeight="1" x14ac:dyDescent="0.25">
      <c r="A76" s="33" t="s">
        <v>13</v>
      </c>
      <c r="B76" s="55">
        <v>673</v>
      </c>
    </row>
    <row r="77" spans="1:6" ht="14.25" customHeight="1" x14ac:dyDescent="0.25">
      <c r="A77" s="11" t="s">
        <v>264</v>
      </c>
      <c r="B77" s="11"/>
      <c r="C77" s="11"/>
      <c r="D77" s="11"/>
      <c r="E77" s="11"/>
      <c r="F77" s="11"/>
    </row>
    <row r="78" spans="1:6" ht="14.25" customHeight="1" x14ac:dyDescent="0.25">
      <c r="A78" s="267" t="s">
        <v>132</v>
      </c>
      <c r="B78" s="267"/>
      <c r="C78" s="267"/>
      <c r="D78" s="267"/>
      <c r="E78" s="267"/>
      <c r="F78" s="267"/>
    </row>
    <row r="79" spans="1:6" ht="14.25" customHeight="1" x14ac:dyDescent="0.25"/>
    <row r="80" spans="1:6" ht="14.25" customHeight="1" x14ac:dyDescent="0.25">
      <c r="A80" s="98"/>
      <c r="B80" s="98"/>
    </row>
    <row r="81" spans="1:6" ht="15" customHeight="1" x14ac:dyDescent="0.25">
      <c r="A81" s="117" t="s">
        <v>82</v>
      </c>
      <c r="B81" s="119" t="s">
        <v>84</v>
      </c>
    </row>
    <row r="82" spans="1:6" ht="21.75" customHeight="1" x14ac:dyDescent="0.25">
      <c r="A82" s="115" t="s">
        <v>34</v>
      </c>
      <c r="B82" s="37" t="s">
        <v>37</v>
      </c>
    </row>
    <row r="83" spans="1:6" ht="21.75" customHeight="1" x14ac:dyDescent="0.25">
      <c r="A83" s="32" t="s">
        <v>38</v>
      </c>
      <c r="B83" s="84">
        <v>17.495397686664944</v>
      </c>
    </row>
    <row r="84" spans="1:6" ht="30" customHeight="1" x14ac:dyDescent="0.25">
      <c r="A84" s="32" t="s">
        <v>234</v>
      </c>
      <c r="B84" s="84">
        <v>1.7835429323118006</v>
      </c>
    </row>
    <row r="85" spans="1:6" ht="30" customHeight="1" x14ac:dyDescent="0.25">
      <c r="A85" s="32" t="s">
        <v>235</v>
      </c>
      <c r="B85" s="84">
        <v>21.871089722391311</v>
      </c>
    </row>
    <row r="86" spans="1:6" ht="21.75" customHeight="1" x14ac:dyDescent="0.25">
      <c r="A86" s="32" t="s">
        <v>236</v>
      </c>
      <c r="B86" s="84">
        <v>13.103424711852469</v>
      </c>
    </row>
    <row r="87" spans="1:6" ht="15" customHeight="1" x14ac:dyDescent="0.25">
      <c r="A87" s="32" t="s">
        <v>237</v>
      </c>
      <c r="B87" s="84">
        <v>45.74654494677948</v>
      </c>
    </row>
    <row r="88" spans="1:6" ht="21.75" customHeight="1" x14ac:dyDescent="0.25">
      <c r="A88" s="39" t="s">
        <v>8</v>
      </c>
      <c r="B88" s="128">
        <v>100.00000000000001</v>
      </c>
    </row>
    <row r="89" spans="1:6" ht="21.75" customHeight="1" x14ac:dyDescent="0.25">
      <c r="A89" s="33" t="s">
        <v>13</v>
      </c>
      <c r="B89" s="55">
        <v>436</v>
      </c>
    </row>
    <row r="90" spans="1:6" ht="15.75" customHeight="1" x14ac:dyDescent="0.25">
      <c r="A90" s="11" t="s">
        <v>265</v>
      </c>
      <c r="B90" s="11"/>
      <c r="C90" s="11"/>
      <c r="D90" s="11"/>
      <c r="E90" s="11"/>
      <c r="F90" s="11"/>
    </row>
    <row r="91" spans="1:6" ht="15.75" customHeight="1" x14ac:dyDescent="0.25">
      <c r="A91" s="267" t="s">
        <v>132</v>
      </c>
      <c r="B91" s="267"/>
      <c r="C91" s="267"/>
      <c r="D91" s="267"/>
      <c r="E91" s="267"/>
      <c r="F91" s="267"/>
    </row>
    <row r="92" spans="1:6" ht="21.75" customHeight="1" x14ac:dyDescent="0.25"/>
    <row r="93" spans="1:6" ht="21.75" customHeight="1" x14ac:dyDescent="0.25"/>
    <row r="94" spans="1:6" ht="21.75" customHeight="1" x14ac:dyDescent="0.25"/>
    <row r="95" spans="1:6" ht="21.75" customHeight="1" x14ac:dyDescent="0.25"/>
    <row r="96" spans="1:6" ht="30" customHeight="1" x14ac:dyDescent="0.25"/>
    <row r="97" ht="30" customHeight="1" x14ac:dyDescent="0.25"/>
    <row r="101" ht="15" customHeight="1" x14ac:dyDescent="0.25"/>
    <row r="102" ht="15" customHeight="1" x14ac:dyDescent="0.25"/>
    <row r="103" ht="15" customHeight="1" x14ac:dyDescent="0.25"/>
    <row r="104" ht="30" customHeight="1" x14ac:dyDescent="0.25"/>
    <row r="105" ht="30" customHeight="1" x14ac:dyDescent="0.25"/>
    <row r="118" ht="15" customHeight="1" x14ac:dyDescent="0.25"/>
    <row r="119" ht="30" customHeight="1" x14ac:dyDescent="0.25"/>
    <row r="120" ht="30" customHeight="1" x14ac:dyDescent="0.25"/>
  </sheetData>
  <mergeCells count="7">
    <mergeCell ref="A13:F13"/>
    <mergeCell ref="A26:F26"/>
    <mergeCell ref="A78:F78"/>
    <mergeCell ref="A91:F91"/>
    <mergeCell ref="A39:F39"/>
    <mergeCell ref="A52:F52"/>
    <mergeCell ref="A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zoomScaleNormal="100" workbookViewId="0">
      <selection activeCell="A2" sqref="A2"/>
    </sheetView>
  </sheetViews>
  <sheetFormatPr baseColWidth="10" defaultRowHeight="15" x14ac:dyDescent="0.25"/>
  <cols>
    <col min="1" max="1" width="46.42578125" style="100" customWidth="1"/>
    <col min="2" max="3" width="12.7109375" style="100" customWidth="1"/>
    <col min="4" max="4" width="12.7109375" style="98" customWidth="1"/>
    <col min="5" max="10" width="11.42578125" style="98"/>
    <col min="11" max="16384" width="11.42578125" style="99"/>
  </cols>
  <sheetData>
    <row r="1" spans="1:12" x14ac:dyDescent="0.25">
      <c r="A1" s="133" t="s">
        <v>273</v>
      </c>
      <c r="B1" s="116"/>
      <c r="C1" s="116"/>
      <c r="D1" s="124"/>
    </row>
    <row r="3" spans="1:12" x14ac:dyDescent="0.25">
      <c r="A3" s="146"/>
      <c r="B3" s="117"/>
      <c r="C3" s="117"/>
    </row>
    <row r="4" spans="1:12" ht="15" customHeight="1" x14ac:dyDescent="0.25">
      <c r="A4" s="125" t="s">
        <v>14</v>
      </c>
      <c r="B4" s="127"/>
      <c r="C4" s="127"/>
      <c r="D4" s="119" t="s">
        <v>84</v>
      </c>
    </row>
    <row r="5" spans="1:12" ht="63.75" customHeight="1" x14ac:dyDescent="0.25">
      <c r="A5" s="39" t="s">
        <v>34</v>
      </c>
      <c r="B5" s="31" t="s">
        <v>40</v>
      </c>
      <c r="C5" s="31" t="s">
        <v>167</v>
      </c>
      <c r="D5" s="31" t="s">
        <v>13</v>
      </c>
    </row>
    <row r="6" spans="1:12" x14ac:dyDescent="0.25">
      <c r="A6" s="32" t="s">
        <v>238</v>
      </c>
      <c r="B6" s="67">
        <v>15.836471733143293</v>
      </c>
      <c r="C6" s="67">
        <v>33.237674064545388</v>
      </c>
      <c r="D6" s="67">
        <v>18.5298469134943</v>
      </c>
      <c r="K6" s="98"/>
      <c r="L6" s="98"/>
    </row>
    <row r="7" spans="1:12" ht="15" customHeight="1" x14ac:dyDescent="0.25">
      <c r="A7" s="32" t="s">
        <v>41</v>
      </c>
      <c r="B7" s="67">
        <v>25.026187656912164</v>
      </c>
      <c r="C7" s="67">
        <v>46.577778626178265</v>
      </c>
      <c r="D7" s="67">
        <v>28.3619640652439</v>
      </c>
      <c r="K7" s="98"/>
      <c r="L7" s="98"/>
    </row>
    <row r="8" spans="1:12" ht="22.5" x14ac:dyDescent="0.25">
      <c r="A8" s="32" t="s">
        <v>239</v>
      </c>
      <c r="B8" s="67">
        <v>33.230129058738768</v>
      </c>
      <c r="C8" s="67">
        <v>0.98242912288871598</v>
      </c>
      <c r="D8" s="67">
        <v>28.238798403736425</v>
      </c>
      <c r="K8" s="98"/>
      <c r="L8" s="98"/>
    </row>
    <row r="9" spans="1:12" ht="25.5" customHeight="1" x14ac:dyDescent="0.25">
      <c r="A9" s="32" t="s">
        <v>240</v>
      </c>
      <c r="B9" s="67">
        <v>3.3867782791142731</v>
      </c>
      <c r="C9" s="67">
        <v>1.0977523006507999</v>
      </c>
      <c r="D9" s="67">
        <v>3.0324805909340418</v>
      </c>
      <c r="K9" s="98"/>
      <c r="L9" s="98"/>
    </row>
    <row r="10" spans="1:12" ht="15" customHeight="1" x14ac:dyDescent="0.25">
      <c r="A10" s="32" t="s">
        <v>42</v>
      </c>
      <c r="B10" s="67">
        <v>22.520433272091505</v>
      </c>
      <c r="C10" s="67">
        <v>18.10436588573684</v>
      </c>
      <c r="D10" s="67">
        <v>21.836910026591333</v>
      </c>
      <c r="K10" s="98"/>
      <c r="L10" s="98"/>
    </row>
    <row r="11" spans="1:12" ht="18" customHeight="1" x14ac:dyDescent="0.25">
      <c r="A11" s="39" t="s">
        <v>8</v>
      </c>
      <c r="B11" s="129">
        <v>100.00000000000001</v>
      </c>
      <c r="C11" s="129">
        <v>100</v>
      </c>
      <c r="D11" s="129">
        <v>100</v>
      </c>
    </row>
    <row r="12" spans="1:12" ht="18" customHeight="1" x14ac:dyDescent="0.25">
      <c r="A12" s="33" t="s">
        <v>13</v>
      </c>
      <c r="B12" s="55">
        <v>5024</v>
      </c>
      <c r="C12" s="55">
        <v>921</v>
      </c>
      <c r="D12" s="55">
        <v>5944</v>
      </c>
      <c r="E12" s="109"/>
    </row>
    <row r="13" spans="1:12" x14ac:dyDescent="0.25">
      <c r="A13" s="11" t="s">
        <v>112</v>
      </c>
      <c r="B13" s="11"/>
      <c r="C13" s="11"/>
    </row>
    <row r="14" spans="1:12" x14ac:dyDescent="0.25">
      <c r="A14" s="267" t="s">
        <v>132</v>
      </c>
      <c r="B14" s="267"/>
      <c r="C14" s="267"/>
    </row>
    <row r="15" spans="1:12" x14ac:dyDescent="0.25">
      <c r="A15" s="104"/>
      <c r="B15" s="98"/>
      <c r="C15" s="98"/>
    </row>
    <row r="16" spans="1:12" ht="15" customHeight="1" x14ac:dyDescent="0.25">
      <c r="A16" s="276"/>
      <c r="B16" s="276"/>
      <c r="C16" s="276"/>
    </row>
    <row r="17" spans="1:12" ht="15" customHeight="1" x14ac:dyDescent="0.25">
      <c r="A17" s="127" t="s">
        <v>24</v>
      </c>
      <c r="B17" s="127"/>
      <c r="C17" s="127"/>
      <c r="D17" s="119" t="s">
        <v>84</v>
      </c>
    </row>
    <row r="18" spans="1:12" ht="65.25" customHeight="1" x14ac:dyDescent="0.25">
      <c r="A18" s="39" t="s">
        <v>34</v>
      </c>
      <c r="B18" s="31" t="s">
        <v>40</v>
      </c>
      <c r="C18" s="31" t="s">
        <v>167</v>
      </c>
      <c r="D18" s="31" t="s">
        <v>13</v>
      </c>
    </row>
    <row r="19" spans="1:12" x14ac:dyDescent="0.25">
      <c r="A19" s="32" t="s">
        <v>238</v>
      </c>
      <c r="B19" s="67">
        <v>14.842435020854774</v>
      </c>
      <c r="C19" s="67">
        <v>29.719947695020572</v>
      </c>
      <c r="D19" s="67">
        <v>18.187248421285911</v>
      </c>
      <c r="K19" s="98"/>
      <c r="L19" s="98"/>
    </row>
    <row r="20" spans="1:12" x14ac:dyDescent="0.25">
      <c r="A20" s="32" t="s">
        <v>41</v>
      </c>
      <c r="B20" s="67">
        <v>25.747067542144354</v>
      </c>
      <c r="C20" s="67">
        <v>45.75952794996708</v>
      </c>
      <c r="D20" s="67">
        <v>30.246337494971755</v>
      </c>
      <c r="K20" s="98"/>
      <c r="L20" s="98"/>
    </row>
    <row r="21" spans="1:12" ht="22.5" x14ac:dyDescent="0.25">
      <c r="A21" s="32" t="s">
        <v>239</v>
      </c>
      <c r="B21" s="67">
        <v>29.930616175370098</v>
      </c>
      <c r="C21" s="67">
        <v>1.8235202010649172</v>
      </c>
      <c r="D21" s="67">
        <v>23.611482505579328</v>
      </c>
      <c r="K21" s="98"/>
      <c r="L21" s="98"/>
    </row>
    <row r="22" spans="1:12" ht="22.5" x14ac:dyDescent="0.25">
      <c r="A22" s="32" t="s">
        <v>240</v>
      </c>
      <c r="B22" s="67">
        <v>4.9294024383694932</v>
      </c>
      <c r="C22" s="67">
        <v>1.0544105394293466</v>
      </c>
      <c r="D22" s="67">
        <v>4.058213475940069</v>
      </c>
      <c r="K22" s="98"/>
      <c r="L22" s="98"/>
    </row>
    <row r="23" spans="1:12" ht="15" customHeight="1" x14ac:dyDescent="0.25">
      <c r="A23" s="32" t="s">
        <v>42</v>
      </c>
      <c r="B23" s="67">
        <v>24.550478823261283</v>
      </c>
      <c r="C23" s="67">
        <v>21.642593614518077</v>
      </c>
      <c r="D23" s="67">
        <v>23.896718102222934</v>
      </c>
      <c r="K23" s="98"/>
      <c r="L23" s="98"/>
    </row>
    <row r="24" spans="1:12" ht="18" customHeight="1" x14ac:dyDescent="0.25">
      <c r="A24" s="39" t="s">
        <v>8</v>
      </c>
      <c r="B24" s="129">
        <v>100.00000000000001</v>
      </c>
      <c r="C24" s="129">
        <v>100</v>
      </c>
      <c r="D24" s="129">
        <v>100</v>
      </c>
    </row>
    <row r="25" spans="1:12" ht="18" customHeight="1" x14ac:dyDescent="0.25">
      <c r="A25" s="33" t="s">
        <v>13</v>
      </c>
      <c r="B25" s="55">
        <v>1709</v>
      </c>
      <c r="C25" s="55">
        <v>496</v>
      </c>
      <c r="D25" s="55">
        <v>2205</v>
      </c>
      <c r="E25" s="109"/>
    </row>
    <row r="26" spans="1:12" ht="15" customHeight="1" x14ac:dyDescent="0.25">
      <c r="A26" s="11" t="s">
        <v>260</v>
      </c>
      <c r="B26" s="11"/>
      <c r="C26" s="11"/>
    </row>
    <row r="27" spans="1:12" ht="15" customHeight="1" x14ac:dyDescent="0.25">
      <c r="A27" s="267" t="s">
        <v>132</v>
      </c>
      <c r="B27" s="267"/>
      <c r="C27" s="267"/>
    </row>
    <row r="28" spans="1:12" x14ac:dyDescent="0.25">
      <c r="A28" s="104"/>
      <c r="B28" s="98"/>
      <c r="C28" s="98"/>
    </row>
    <row r="29" spans="1:12" x14ac:dyDescent="0.25">
      <c r="A29" s="104"/>
      <c r="B29" s="98"/>
      <c r="C29" s="98"/>
    </row>
    <row r="30" spans="1:12" x14ac:dyDescent="0.25">
      <c r="A30" s="127" t="s">
        <v>105</v>
      </c>
      <c r="B30" s="127"/>
      <c r="C30" s="127"/>
      <c r="D30" s="119" t="s">
        <v>84</v>
      </c>
    </row>
    <row r="31" spans="1:12" ht="63" customHeight="1" x14ac:dyDescent="0.25">
      <c r="A31" s="39" t="s">
        <v>34</v>
      </c>
      <c r="B31" s="31" t="s">
        <v>40</v>
      </c>
      <c r="C31" s="31" t="s">
        <v>167</v>
      </c>
      <c r="D31" s="31" t="s">
        <v>13</v>
      </c>
    </row>
    <row r="32" spans="1:12" ht="15" customHeight="1" x14ac:dyDescent="0.25">
      <c r="A32" s="32" t="s">
        <v>238</v>
      </c>
      <c r="B32" s="67">
        <v>17.92863751813335</v>
      </c>
      <c r="C32" s="67">
        <v>47.514813047380486</v>
      </c>
      <c r="D32" s="67">
        <v>19.098944732360813</v>
      </c>
      <c r="K32" s="98"/>
      <c r="L32" s="98"/>
    </row>
    <row r="33" spans="1:12" ht="15" customHeight="1" x14ac:dyDescent="0.25">
      <c r="A33" s="32" t="s">
        <v>41</v>
      </c>
      <c r="B33" s="67">
        <v>22.550748757466646</v>
      </c>
      <c r="C33" s="67">
        <v>38.970621378191709</v>
      </c>
      <c r="D33" s="67">
        <v>23.200251271427412</v>
      </c>
      <c r="K33" s="98"/>
      <c r="L33" s="98"/>
    </row>
    <row r="34" spans="1:12" ht="22.5" x14ac:dyDescent="0.25">
      <c r="A34" s="32" t="s">
        <v>239</v>
      </c>
      <c r="B34" s="67">
        <v>34.914229000159793</v>
      </c>
      <c r="C34" s="67">
        <v>0</v>
      </c>
      <c r="D34" s="67">
        <v>33.5331659412428</v>
      </c>
      <c r="K34" s="98"/>
      <c r="L34" s="98"/>
    </row>
    <row r="35" spans="1:12" ht="25.5" customHeight="1" x14ac:dyDescent="0.25">
      <c r="A35" s="32" t="s">
        <v>240</v>
      </c>
      <c r="B35" s="67">
        <v>2.6316444553430638</v>
      </c>
      <c r="C35" s="67">
        <v>3.0761423362472842</v>
      </c>
      <c r="D35" s="67">
        <v>2.6492269602604965</v>
      </c>
      <c r="K35" s="98"/>
      <c r="L35" s="98"/>
    </row>
    <row r="36" spans="1:12" ht="15" customHeight="1" x14ac:dyDescent="0.25">
      <c r="A36" s="32" t="s">
        <v>42</v>
      </c>
      <c r="B36" s="67">
        <v>21.974740268897143</v>
      </c>
      <c r="C36" s="67">
        <v>10.438423238180517</v>
      </c>
      <c r="D36" s="67">
        <v>21.51841109470848</v>
      </c>
      <c r="K36" s="98"/>
      <c r="L36" s="98"/>
    </row>
    <row r="37" spans="1:12" ht="18" customHeight="1" x14ac:dyDescent="0.25">
      <c r="A37" s="39" t="s">
        <v>8</v>
      </c>
      <c r="B37" s="129">
        <v>100.00000000000001</v>
      </c>
      <c r="C37" s="129">
        <v>100</v>
      </c>
      <c r="D37" s="129">
        <v>100</v>
      </c>
    </row>
    <row r="38" spans="1:12" ht="18" customHeight="1" x14ac:dyDescent="0.25">
      <c r="A38" s="33" t="s">
        <v>13</v>
      </c>
      <c r="B38" s="55">
        <v>1671</v>
      </c>
      <c r="C38" s="55">
        <v>69</v>
      </c>
      <c r="D38" s="55">
        <v>1740</v>
      </c>
    </row>
    <row r="39" spans="1:12" x14ac:dyDescent="0.25">
      <c r="A39" s="11" t="s">
        <v>261</v>
      </c>
      <c r="B39" s="11"/>
      <c r="C39" s="11"/>
      <c r="E39" s="109"/>
    </row>
    <row r="40" spans="1:12" x14ac:dyDescent="0.25">
      <c r="A40" s="267" t="s">
        <v>132</v>
      </c>
      <c r="B40" s="267"/>
      <c r="C40" s="267"/>
      <c r="E40" s="109"/>
    </row>
    <row r="41" spans="1:12" x14ac:dyDescent="0.25">
      <c r="A41" s="104"/>
      <c r="B41" s="98"/>
      <c r="C41" s="98"/>
    </row>
    <row r="42" spans="1:12" x14ac:dyDescent="0.25">
      <c r="A42" s="104"/>
      <c r="B42" s="98"/>
      <c r="C42" s="98"/>
    </row>
    <row r="43" spans="1:12" x14ac:dyDescent="0.25">
      <c r="B43" s="117"/>
      <c r="C43" s="117"/>
    </row>
    <row r="44" spans="1:12" x14ac:dyDescent="0.25">
      <c r="A44" s="125" t="s">
        <v>66</v>
      </c>
      <c r="B44" s="127"/>
      <c r="C44" s="127"/>
      <c r="D44" s="119" t="s">
        <v>84</v>
      </c>
    </row>
    <row r="45" spans="1:12" ht="22.5" x14ac:dyDescent="0.25">
      <c r="A45" s="39" t="s">
        <v>34</v>
      </c>
      <c r="B45" s="31" t="s">
        <v>40</v>
      </c>
      <c r="C45" s="31" t="s">
        <v>167</v>
      </c>
      <c r="D45" s="31" t="s">
        <v>13</v>
      </c>
    </row>
    <row r="46" spans="1:12" ht="20.25" customHeight="1" x14ac:dyDescent="0.25">
      <c r="A46" s="32" t="s">
        <v>238</v>
      </c>
      <c r="B46" s="67">
        <v>14.17412054176557</v>
      </c>
      <c r="C46" s="67">
        <v>17.468982221166442</v>
      </c>
      <c r="D46" s="67">
        <v>14.208908027097428</v>
      </c>
      <c r="K46" s="98"/>
      <c r="L46" s="98"/>
    </row>
    <row r="47" spans="1:12" ht="15" customHeight="1" x14ac:dyDescent="0.25">
      <c r="A47" s="32" t="s">
        <v>41</v>
      </c>
      <c r="B47" s="67">
        <v>26.294148940629132</v>
      </c>
      <c r="C47" s="67">
        <v>65.074741656760182</v>
      </c>
      <c r="D47" s="67">
        <v>26.703598389966373</v>
      </c>
      <c r="K47" s="98"/>
      <c r="L47" s="98"/>
    </row>
    <row r="48" spans="1:12" ht="29.25" customHeight="1" x14ac:dyDescent="0.25">
      <c r="A48" s="32" t="s">
        <v>239</v>
      </c>
      <c r="B48" s="67">
        <v>36.763371336698185</v>
      </c>
      <c r="C48" s="67">
        <v>0</v>
      </c>
      <c r="D48" s="67">
        <v>36.375219916224147</v>
      </c>
      <c r="K48" s="98"/>
      <c r="L48" s="98"/>
    </row>
    <row r="49" spans="1:12" ht="23.25" customHeight="1" x14ac:dyDescent="0.25">
      <c r="A49" s="32" t="s">
        <v>240</v>
      </c>
      <c r="B49" s="67">
        <v>2.833995108171913</v>
      </c>
      <c r="C49" s="67">
        <v>17.456276122073373</v>
      </c>
      <c r="D49" s="67">
        <v>2.9883786410132234</v>
      </c>
      <c r="K49" s="98"/>
      <c r="L49" s="98"/>
    </row>
    <row r="50" spans="1:12" ht="15" customHeight="1" x14ac:dyDescent="0.25">
      <c r="A50" s="32" t="s">
        <v>42</v>
      </c>
      <c r="B50" s="67">
        <v>19.9343640727352</v>
      </c>
      <c r="C50" s="67">
        <v>0</v>
      </c>
      <c r="D50" s="67">
        <v>19.723895025698834</v>
      </c>
      <c r="K50" s="98"/>
      <c r="L50" s="98"/>
    </row>
    <row r="51" spans="1:12" ht="17.25" customHeight="1" x14ac:dyDescent="0.25">
      <c r="A51" s="39" t="s">
        <v>8</v>
      </c>
      <c r="B51" s="129">
        <v>100.00000000000001</v>
      </c>
      <c r="C51" s="129">
        <v>100</v>
      </c>
      <c r="D51" s="129">
        <v>100</v>
      </c>
    </row>
    <row r="52" spans="1:12" ht="17.25" customHeight="1" x14ac:dyDescent="0.25">
      <c r="A52" s="33" t="s">
        <v>13</v>
      </c>
      <c r="B52" s="55">
        <v>1479</v>
      </c>
      <c r="C52" s="55">
        <v>16</v>
      </c>
      <c r="D52" s="55">
        <v>1495</v>
      </c>
    </row>
    <row r="53" spans="1:12" x14ac:dyDescent="0.25">
      <c r="A53" s="11" t="s">
        <v>262</v>
      </c>
      <c r="B53" s="11"/>
      <c r="C53" s="11"/>
    </row>
    <row r="54" spans="1:12" x14ac:dyDescent="0.25">
      <c r="A54" s="267" t="s">
        <v>132</v>
      </c>
      <c r="B54" s="267"/>
      <c r="C54" s="267"/>
    </row>
    <row r="55" spans="1:12" x14ac:dyDescent="0.25">
      <c r="A55" s="104"/>
      <c r="B55" s="98"/>
      <c r="C55" s="98"/>
    </row>
    <row r="56" spans="1:12" x14ac:dyDescent="0.25">
      <c r="A56" s="104"/>
      <c r="B56" s="98"/>
      <c r="C56" s="98"/>
    </row>
    <row r="57" spans="1:12" x14ac:dyDescent="0.25">
      <c r="B57" s="117"/>
      <c r="C57" s="117"/>
    </row>
    <row r="58" spans="1:12" x14ac:dyDescent="0.25">
      <c r="A58" s="125" t="s">
        <v>81</v>
      </c>
      <c r="B58" s="127"/>
      <c r="C58" s="127"/>
      <c r="D58" s="119" t="s">
        <v>84</v>
      </c>
    </row>
    <row r="59" spans="1:12" ht="63" customHeight="1" x14ac:dyDescent="0.25">
      <c r="A59" s="39" t="s">
        <v>34</v>
      </c>
      <c r="B59" s="31" t="s">
        <v>40</v>
      </c>
      <c r="C59" s="31" t="s">
        <v>167</v>
      </c>
      <c r="D59" s="31" t="s">
        <v>13</v>
      </c>
    </row>
    <row r="60" spans="1:12" ht="17.25" customHeight="1" x14ac:dyDescent="0.25">
      <c r="A60" s="32" t="s">
        <v>238</v>
      </c>
      <c r="B60" s="67">
        <v>9.7143041153357945</v>
      </c>
      <c r="C60" s="67">
        <v>0</v>
      </c>
      <c r="D60" s="67">
        <v>9.7143041153357945</v>
      </c>
      <c r="K60" s="98"/>
      <c r="L60" s="98"/>
    </row>
    <row r="61" spans="1:12" ht="17.25" customHeight="1" x14ac:dyDescent="0.25">
      <c r="A61" s="32" t="s">
        <v>41</v>
      </c>
      <c r="B61" s="67">
        <v>13.099140966039826</v>
      </c>
      <c r="C61" s="67">
        <v>0</v>
      </c>
      <c r="D61" s="67">
        <v>13.099140966039826</v>
      </c>
      <c r="K61" s="98"/>
      <c r="L61" s="98"/>
    </row>
    <row r="62" spans="1:12" ht="22.5" x14ac:dyDescent="0.25">
      <c r="A62" s="32" t="s">
        <v>239</v>
      </c>
      <c r="B62" s="67">
        <v>54.938904990457864</v>
      </c>
      <c r="C62" s="67">
        <v>0</v>
      </c>
      <c r="D62" s="67">
        <v>54.938904990457864</v>
      </c>
      <c r="K62" s="98"/>
      <c r="L62" s="98"/>
    </row>
    <row r="63" spans="1:12" ht="24" customHeight="1" x14ac:dyDescent="0.25">
      <c r="A63" s="32" t="s">
        <v>240</v>
      </c>
      <c r="B63" s="67">
        <v>0</v>
      </c>
      <c r="C63" s="67">
        <v>0</v>
      </c>
      <c r="D63" s="67">
        <v>0</v>
      </c>
      <c r="K63" s="98"/>
      <c r="L63" s="98"/>
    </row>
    <row r="64" spans="1:12" ht="15" customHeight="1" x14ac:dyDescent="0.25">
      <c r="A64" s="32" t="s">
        <v>42</v>
      </c>
      <c r="B64" s="67">
        <v>22.247649928166521</v>
      </c>
      <c r="C64" s="67">
        <v>0</v>
      </c>
      <c r="D64" s="67">
        <v>22.247649928166521</v>
      </c>
      <c r="K64" s="98"/>
      <c r="L64" s="98"/>
    </row>
    <row r="65" spans="1:4" ht="18" customHeight="1" x14ac:dyDescent="0.25">
      <c r="A65" s="39" t="s">
        <v>8</v>
      </c>
      <c r="B65" s="129">
        <v>100.00000000000001</v>
      </c>
      <c r="C65" s="129">
        <v>0</v>
      </c>
      <c r="D65" s="129">
        <v>100</v>
      </c>
    </row>
    <row r="66" spans="1:4" ht="18" customHeight="1" x14ac:dyDescent="0.25">
      <c r="A66" s="33" t="s">
        <v>13</v>
      </c>
      <c r="B66" s="55">
        <v>23</v>
      </c>
      <c r="C66" s="55">
        <v>0</v>
      </c>
      <c r="D66" s="55">
        <v>23</v>
      </c>
    </row>
    <row r="67" spans="1:4" x14ac:dyDescent="0.25">
      <c r="A67" s="11" t="s">
        <v>263</v>
      </c>
      <c r="B67" s="11"/>
      <c r="C67" s="11"/>
    </row>
    <row r="68" spans="1:4" x14ac:dyDescent="0.25">
      <c r="A68" s="267" t="s">
        <v>132</v>
      </c>
      <c r="B68" s="267"/>
      <c r="C68" s="267"/>
    </row>
    <row r="69" spans="1:4" ht="15" customHeight="1" x14ac:dyDescent="0.25">
      <c r="A69" s="104"/>
      <c r="B69" s="98"/>
      <c r="C69" s="98"/>
    </row>
    <row r="70" spans="1:4" ht="15" customHeight="1" x14ac:dyDescent="0.25">
      <c r="A70" s="104"/>
      <c r="B70" s="98"/>
      <c r="C70" s="98"/>
    </row>
    <row r="71" spans="1:4" x14ac:dyDescent="0.25">
      <c r="A71" s="146"/>
      <c r="B71" s="117"/>
      <c r="C71" s="117"/>
    </row>
    <row r="72" spans="1:4" x14ac:dyDescent="0.25">
      <c r="A72" s="125" t="s">
        <v>134</v>
      </c>
      <c r="B72" s="127"/>
      <c r="C72" s="127"/>
      <c r="D72" s="119" t="s">
        <v>84</v>
      </c>
    </row>
    <row r="73" spans="1:4" ht="22.5" x14ac:dyDescent="0.25">
      <c r="A73" s="39" t="s">
        <v>34</v>
      </c>
      <c r="B73" s="31" t="s">
        <v>40</v>
      </c>
      <c r="C73" s="31" t="s">
        <v>167</v>
      </c>
      <c r="D73" s="31" t="s">
        <v>13</v>
      </c>
    </row>
    <row r="74" spans="1:4" ht="15" customHeight="1" x14ac:dyDescent="0.25">
      <c r="A74" s="32" t="s">
        <v>238</v>
      </c>
      <c r="B74" s="67">
        <v>22.288705138323866</v>
      </c>
      <c r="C74" s="67">
        <v>0</v>
      </c>
      <c r="D74" s="67">
        <v>22.288705138323866</v>
      </c>
    </row>
    <row r="75" spans="1:4" ht="15" customHeight="1" x14ac:dyDescent="0.25">
      <c r="A75" s="32" t="s">
        <v>41</v>
      </c>
      <c r="B75" s="67">
        <v>35.453022330036859</v>
      </c>
      <c r="C75" s="67">
        <v>0</v>
      </c>
      <c r="D75" s="67">
        <v>35.453022330036859</v>
      </c>
    </row>
    <row r="76" spans="1:4" ht="22.5" x14ac:dyDescent="0.25">
      <c r="A76" s="32" t="s">
        <v>239</v>
      </c>
      <c r="B76" s="67">
        <v>15.032739144330089</v>
      </c>
      <c r="C76" s="67">
        <v>0</v>
      </c>
      <c r="D76" s="67">
        <v>15.032739144330089</v>
      </c>
    </row>
    <row r="77" spans="1:4" ht="23.25" customHeight="1" x14ac:dyDescent="0.25">
      <c r="A77" s="32" t="s">
        <v>240</v>
      </c>
      <c r="B77" s="67">
        <v>0</v>
      </c>
      <c r="C77" s="67">
        <v>0</v>
      </c>
      <c r="D77" s="67">
        <v>0</v>
      </c>
    </row>
    <row r="78" spans="1:4" ht="15" customHeight="1" x14ac:dyDescent="0.25">
      <c r="A78" s="32" t="s">
        <v>42</v>
      </c>
      <c r="B78" s="67">
        <v>27.225533387309174</v>
      </c>
      <c r="C78" s="67">
        <v>0</v>
      </c>
      <c r="D78" s="67">
        <v>27.225533387309174</v>
      </c>
    </row>
    <row r="79" spans="1:4" ht="18.75" customHeight="1" x14ac:dyDescent="0.25">
      <c r="A79" s="39" t="s">
        <v>8</v>
      </c>
      <c r="B79" s="129">
        <v>100.00000000000001</v>
      </c>
      <c r="C79" s="129">
        <v>0</v>
      </c>
      <c r="D79" s="129">
        <v>100</v>
      </c>
    </row>
    <row r="80" spans="1:4" ht="18.75" customHeight="1" x14ac:dyDescent="0.25">
      <c r="A80" s="33" t="s">
        <v>13</v>
      </c>
      <c r="B80" s="55">
        <v>38</v>
      </c>
      <c r="C80" s="55">
        <v>0</v>
      </c>
      <c r="D80" s="55">
        <v>38</v>
      </c>
    </row>
    <row r="81" spans="1:12" x14ac:dyDescent="0.25">
      <c r="A81" s="11" t="s">
        <v>264</v>
      </c>
      <c r="B81" s="11"/>
      <c r="C81" s="11"/>
    </row>
    <row r="82" spans="1:12" x14ac:dyDescent="0.25">
      <c r="A82" s="267" t="s">
        <v>132</v>
      </c>
      <c r="B82" s="267"/>
      <c r="C82" s="267"/>
    </row>
    <row r="83" spans="1:12" x14ac:dyDescent="0.25">
      <c r="A83" s="147"/>
      <c r="B83" s="98"/>
      <c r="C83" s="98"/>
    </row>
    <row r="84" spans="1:12" x14ac:dyDescent="0.25">
      <c r="A84" s="104"/>
      <c r="B84" s="98"/>
      <c r="C84" s="98"/>
    </row>
    <row r="85" spans="1:12" x14ac:dyDescent="0.25">
      <c r="A85" s="146"/>
      <c r="B85" s="117"/>
      <c r="C85" s="117"/>
    </row>
    <row r="86" spans="1:12" x14ac:dyDescent="0.25">
      <c r="A86" s="125" t="s">
        <v>82</v>
      </c>
      <c r="B86" s="127"/>
      <c r="C86" s="127"/>
      <c r="D86" s="119" t="s">
        <v>84</v>
      </c>
    </row>
    <row r="87" spans="1:12" ht="22.5" x14ac:dyDescent="0.25">
      <c r="A87" s="39" t="s">
        <v>34</v>
      </c>
      <c r="B87" s="31" t="s">
        <v>40</v>
      </c>
      <c r="C87" s="31" t="s">
        <v>167</v>
      </c>
      <c r="D87" s="31" t="s">
        <v>13</v>
      </c>
    </row>
    <row r="88" spans="1:12" x14ac:dyDescent="0.25">
      <c r="A88" s="32" t="s">
        <v>238</v>
      </c>
      <c r="B88" s="67">
        <v>21.177942787174015</v>
      </c>
      <c r="C88" s="67">
        <v>36.210915248227558</v>
      </c>
      <c r="D88" s="67">
        <v>32.687787110889559</v>
      </c>
      <c r="K88" s="98"/>
      <c r="L88" s="98"/>
    </row>
    <row r="89" spans="1:12" x14ac:dyDescent="0.25">
      <c r="A89" s="32" t="s">
        <v>41</v>
      </c>
      <c r="B89" s="67">
        <v>33.673347471400795</v>
      </c>
      <c r="C89" s="67">
        <v>48.452574183551121</v>
      </c>
      <c r="D89" s="67">
        <v>44.988913911933423</v>
      </c>
      <c r="K89" s="98"/>
      <c r="L89" s="98"/>
    </row>
    <row r="90" spans="1:12" ht="26.25" customHeight="1" x14ac:dyDescent="0.25">
      <c r="A90" s="32" t="s">
        <v>239</v>
      </c>
      <c r="B90" s="67">
        <v>12.082425141815007</v>
      </c>
      <c r="C90" s="67">
        <v>0</v>
      </c>
      <c r="D90" s="67">
        <v>2.8316377279803282</v>
      </c>
      <c r="K90" s="98"/>
      <c r="L90" s="98"/>
    </row>
    <row r="91" spans="1:12" ht="25.5" customHeight="1" x14ac:dyDescent="0.25">
      <c r="A91" s="32" t="s">
        <v>240</v>
      </c>
      <c r="B91" s="67">
        <v>0</v>
      </c>
      <c r="C91" s="67">
        <v>0</v>
      </c>
      <c r="D91" s="67">
        <v>0</v>
      </c>
      <c r="K91" s="98"/>
      <c r="L91" s="98"/>
    </row>
    <row r="92" spans="1:12" ht="15" customHeight="1" x14ac:dyDescent="0.25">
      <c r="A92" s="32" t="s">
        <v>42</v>
      </c>
      <c r="B92" s="67">
        <v>33.066284599610185</v>
      </c>
      <c r="C92" s="67">
        <v>15.336510568221321</v>
      </c>
      <c r="D92" s="67">
        <v>19.491661249196689</v>
      </c>
      <c r="K92" s="98"/>
      <c r="L92" s="98"/>
    </row>
    <row r="93" spans="1:12" ht="18" customHeight="1" x14ac:dyDescent="0.25">
      <c r="A93" s="39" t="s">
        <v>8</v>
      </c>
      <c r="B93" s="129">
        <v>100.00000000000001</v>
      </c>
      <c r="C93" s="129">
        <v>100</v>
      </c>
      <c r="D93" s="129">
        <v>100</v>
      </c>
    </row>
    <row r="94" spans="1:12" ht="18" customHeight="1" x14ac:dyDescent="0.25">
      <c r="A94" s="33" t="s">
        <v>13</v>
      </c>
      <c r="B94" s="55">
        <v>104</v>
      </c>
      <c r="C94" s="55">
        <v>340</v>
      </c>
      <c r="D94" s="55">
        <v>444</v>
      </c>
    </row>
    <row r="95" spans="1:12" x14ac:dyDescent="0.25">
      <c r="A95" s="11" t="s">
        <v>265</v>
      </c>
      <c r="B95" s="11"/>
      <c r="C95" s="11"/>
    </row>
    <row r="96" spans="1:12" x14ac:dyDescent="0.25">
      <c r="A96" s="267" t="s">
        <v>132</v>
      </c>
      <c r="B96" s="267"/>
      <c r="C96" s="267"/>
    </row>
    <row r="97" spans="1:3" x14ac:dyDescent="0.25">
      <c r="A97" s="104"/>
      <c r="B97" s="98"/>
      <c r="C97" s="98"/>
    </row>
    <row r="98" spans="1:3" x14ac:dyDescent="0.25">
      <c r="A98" s="104"/>
      <c r="B98" s="98"/>
      <c r="C98" s="98"/>
    </row>
    <row r="99" spans="1:3" x14ac:dyDescent="0.25">
      <c r="A99" s="104"/>
      <c r="B99" s="98"/>
      <c r="C99" s="98"/>
    </row>
    <row r="100" spans="1:3" x14ac:dyDescent="0.25">
      <c r="A100" s="104"/>
      <c r="B100" s="98"/>
      <c r="C100" s="98"/>
    </row>
    <row r="101" spans="1:3" x14ac:dyDescent="0.25">
      <c r="A101" s="104"/>
      <c r="B101" s="98"/>
      <c r="C101" s="98"/>
    </row>
    <row r="102" spans="1:3" x14ac:dyDescent="0.25">
      <c r="A102" s="104"/>
      <c r="B102" s="98"/>
      <c r="C102" s="98"/>
    </row>
    <row r="103" spans="1:3" x14ac:dyDescent="0.25">
      <c r="A103" s="104"/>
      <c r="B103" s="98"/>
      <c r="C103" s="98"/>
    </row>
    <row r="104" spans="1:3" x14ac:dyDescent="0.25">
      <c r="A104" s="104"/>
      <c r="B104" s="98"/>
      <c r="C104" s="98"/>
    </row>
    <row r="105" spans="1:3" x14ac:dyDescent="0.25">
      <c r="A105" s="104"/>
      <c r="B105" s="98"/>
      <c r="C105" s="98"/>
    </row>
    <row r="106" spans="1:3" x14ac:dyDescent="0.25">
      <c r="A106" s="104"/>
      <c r="B106" s="98"/>
      <c r="C106" s="98"/>
    </row>
    <row r="107" spans="1:3" x14ac:dyDescent="0.25">
      <c r="A107" s="104"/>
      <c r="B107" s="98"/>
      <c r="C107" s="98"/>
    </row>
    <row r="108" spans="1:3" x14ac:dyDescent="0.25">
      <c r="A108" s="104"/>
      <c r="B108" s="98"/>
      <c r="C108" s="98"/>
    </row>
    <row r="109" spans="1:3" x14ac:dyDescent="0.25">
      <c r="A109" s="104"/>
      <c r="B109" s="98"/>
      <c r="C109" s="98"/>
    </row>
    <row r="110" spans="1:3" x14ac:dyDescent="0.25">
      <c r="A110" s="104"/>
      <c r="B110" s="98"/>
      <c r="C110" s="98"/>
    </row>
    <row r="111" spans="1:3" x14ac:dyDescent="0.25">
      <c r="A111" s="104"/>
      <c r="B111" s="98"/>
      <c r="C111" s="98"/>
    </row>
    <row r="112" spans="1:3" x14ac:dyDescent="0.25">
      <c r="A112" s="104"/>
      <c r="B112" s="98"/>
      <c r="C112" s="98"/>
    </row>
    <row r="113" spans="1:3" x14ac:dyDescent="0.25">
      <c r="A113" s="104"/>
      <c r="B113" s="98"/>
      <c r="C113" s="98"/>
    </row>
    <row r="114" spans="1:3" ht="15" customHeight="1" x14ac:dyDescent="0.25"/>
    <row r="115" spans="1:3" ht="15" customHeight="1" x14ac:dyDescent="0.25"/>
  </sheetData>
  <mergeCells count="8">
    <mergeCell ref="A96:C96"/>
    <mergeCell ref="A40:C40"/>
    <mergeCell ref="A54:C54"/>
    <mergeCell ref="A14:C14"/>
    <mergeCell ref="A27:C27"/>
    <mergeCell ref="A16:C16"/>
    <mergeCell ref="A68:C68"/>
    <mergeCell ref="A82:C8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Sommaire</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'TAB1'!Zone_d_impression</vt:lpstr>
      <vt:lpstr>'TAB2'!Zone_d_impression</vt:lpstr>
      <vt:lpstr>'TAB6'!Zone_d_impression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Marianne (DREES/OS/FHD)</dc:creator>
  <cp:lastModifiedBy>BALAVOINE, Angelique (DREES/OS/BHD)</cp:lastModifiedBy>
  <cp:lastPrinted>2022-07-08T08:51:55Z</cp:lastPrinted>
  <dcterms:created xsi:type="dcterms:W3CDTF">2017-07-25T09:35:40Z</dcterms:created>
  <dcterms:modified xsi:type="dcterms:W3CDTF">2022-07-08T08:51:57Z</dcterms:modified>
</cp:coreProperties>
</file>